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mc:AlternateContent xmlns:mc="http://schemas.openxmlformats.org/markup-compatibility/2006">
    <mc:Choice Requires="x15">
      <x15ac:absPath xmlns:x15ac="http://schemas.microsoft.com/office/spreadsheetml/2010/11/ac" url="/Users/cameliachebbi/Documents/aaaa_to do/"/>
    </mc:Choice>
  </mc:AlternateContent>
  <xr:revisionPtr revIDLastSave="0" documentId="13_ncr:1_{48AC0513-83A5-F848-9964-F654385668CB}" xr6:coauthVersionLast="47" xr6:coauthVersionMax="47" xr10:uidLastSave="{00000000-0000-0000-0000-000000000000}"/>
  <workbookProtection workbookAlgorithmName="SHA-512" workbookHashValue="GI4JNidaN7mgV38x7vUivfNd3v+wW2fooO0XMClhTPcz0MLEag+HMQz9qls5eHXk+o+RAKRSBEwrhaDkKo/YkQ==" workbookSaltValue="FmZSP1hhD0rFYIIDewv0Aw==" workbookSpinCount="100000" lockStructure="1"/>
  <bookViews>
    <workbookView xWindow="0" yWindow="740" windowWidth="29400" windowHeight="17260" tabRatio="500" xr2:uid="{00000000-000D-0000-FFFF-FFFF00000000}"/>
  </bookViews>
  <sheets>
    <sheet name="SFP" sheetId="2" r:id="rId1"/>
    <sheet name="READ ME" sheetId="10" r:id="rId2"/>
    <sheet name="Tabelle2" sheetId="9" state="hidden" r:id="rId3"/>
    <sheet name="Tabelle1" sheetId="7" state="hidden" r:id="rId4"/>
  </sheets>
  <definedNames>
    <definedName name="_xlnm.Print_Area" localSheetId="0">SFP!$B$1:$R$60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F9" i="2" l="1"/>
  <c r="G9" i="2"/>
  <c r="H9" i="2"/>
  <c r="F10" i="2"/>
  <c r="G10" i="2"/>
  <c r="H10" i="2"/>
  <c r="F11" i="2"/>
  <c r="G11" i="2"/>
  <c r="H11" i="2"/>
  <c r="F12" i="2"/>
  <c r="G12" i="2"/>
  <c r="H12" i="2"/>
  <c r="F13" i="2"/>
  <c r="G13" i="2"/>
  <c r="H13" i="2"/>
  <c r="H8" i="2"/>
  <c r="G20" i="2"/>
  <c r="G21" i="2"/>
  <c r="G22" i="2"/>
  <c r="G23" i="2"/>
  <c r="G24" i="2"/>
  <c r="H19" i="2"/>
  <c r="G31" i="2"/>
  <c r="G32" i="2"/>
  <c r="G33" i="2"/>
  <c r="G34" i="2"/>
  <c r="G35" i="2"/>
  <c r="H30" i="2"/>
  <c r="P31" i="2"/>
  <c r="P32" i="2"/>
  <c r="P33" i="2"/>
  <c r="P34" i="2"/>
  <c r="P35" i="2"/>
  <c r="Q30" i="2"/>
  <c r="P42" i="2"/>
  <c r="P43" i="2"/>
  <c r="P44" i="2"/>
  <c r="P45" i="2"/>
  <c r="Q41" i="2"/>
  <c r="G42" i="2"/>
  <c r="G43" i="2"/>
  <c r="G44" i="2"/>
  <c r="G45" i="2"/>
  <c r="H41" i="2"/>
  <c r="E15" i="2"/>
  <c r="O9" i="2"/>
  <c r="O10" i="2"/>
  <c r="O11" i="2"/>
  <c r="O12" i="2"/>
  <c r="O13" i="2"/>
  <c r="N15" i="2"/>
  <c r="P9" i="2"/>
  <c r="P10" i="2"/>
  <c r="P11" i="2"/>
  <c r="P12" i="2"/>
  <c r="P13" i="2"/>
  <c r="Q8" i="2"/>
  <c r="O20" i="2"/>
  <c r="O21" i="2"/>
  <c r="O22" i="2"/>
  <c r="O23" i="2"/>
  <c r="O24" i="2"/>
  <c r="N26" i="2"/>
  <c r="F20" i="2"/>
  <c r="F21" i="2"/>
  <c r="F22" i="2"/>
  <c r="F23" i="2"/>
  <c r="F24" i="2"/>
  <c r="E26" i="2"/>
  <c r="P20" i="2"/>
  <c r="P21" i="2"/>
  <c r="P22" i="2"/>
  <c r="P23" i="2"/>
  <c r="P24" i="2"/>
  <c r="O31" i="2"/>
  <c r="O32" i="2"/>
  <c r="O33" i="2"/>
  <c r="O34" i="2"/>
  <c r="O35" i="2"/>
  <c r="N37" i="2"/>
  <c r="F31" i="2"/>
  <c r="F32" i="2"/>
  <c r="F33" i="2"/>
  <c r="F34" i="2"/>
  <c r="F35" i="2"/>
  <c r="E37" i="2"/>
  <c r="F42" i="2"/>
  <c r="F43" i="2"/>
  <c r="F44" i="2"/>
  <c r="F45" i="2"/>
  <c r="E47" i="2"/>
  <c r="O42" i="2"/>
  <c r="O43" i="2"/>
  <c r="O44" i="2"/>
  <c r="O45" i="2"/>
  <c r="N47" i="2"/>
  <c r="Q44" i="2"/>
  <c r="H44" i="2"/>
  <c r="H51" i="2"/>
  <c r="O51" i="2"/>
  <c r="F51" i="2"/>
  <c r="R51" i="2"/>
  <c r="H42" i="2"/>
  <c r="H43" i="2"/>
  <c r="H45" i="2"/>
  <c r="Q42" i="2"/>
  <c r="Q43" i="2"/>
  <c r="Q45" i="2"/>
  <c r="H50" i="2"/>
  <c r="H31" i="2"/>
  <c r="H32" i="2"/>
  <c r="H33" i="2"/>
  <c r="H34" i="2"/>
  <c r="H35" i="2"/>
  <c r="Q31" i="2"/>
  <c r="Q32" i="2"/>
  <c r="Q33" i="2"/>
  <c r="Q34" i="2"/>
  <c r="Q35" i="2"/>
  <c r="Q20" i="2"/>
  <c r="Q21" i="2"/>
  <c r="Q22" i="2"/>
  <c r="Q23" i="2"/>
  <c r="Q24" i="2"/>
  <c r="H20" i="2"/>
  <c r="H21" i="2"/>
  <c r="H22" i="2"/>
  <c r="H23" i="2"/>
  <c r="H24" i="2"/>
  <c r="Q9" i="2"/>
  <c r="Q10" i="2"/>
  <c r="Q11" i="2"/>
  <c r="Q12" i="2"/>
  <c r="Q13" i="2"/>
  <c r="R50" i="2"/>
  <c r="Q56" i="2"/>
  <c r="H56" i="2"/>
  <c r="E16" i="2"/>
  <c r="E48" i="2"/>
  <c r="N48" i="2"/>
  <c r="N38" i="2"/>
  <c r="E38" i="2"/>
  <c r="N27" i="2"/>
  <c r="E27" i="2"/>
  <c r="N16" i="2"/>
  <c r="G51" i="2"/>
</calcChain>
</file>

<file path=xl/sharedStrings.xml><?xml version="1.0" encoding="utf-8"?>
<sst xmlns="http://schemas.openxmlformats.org/spreadsheetml/2006/main" count="131" uniqueCount="42">
  <si>
    <t>Pass</t>
  </si>
  <si>
    <t>KP</t>
  </si>
  <si>
    <t>Code</t>
  </si>
  <si>
    <t xml:space="preserve">Code </t>
  </si>
  <si>
    <t>Offen</t>
  </si>
  <si>
    <t>Please select</t>
  </si>
  <si>
    <t>Preparation Master's Thesis (15 CP)</t>
  </si>
  <si>
    <t>Master's Thesis</t>
  </si>
  <si>
    <t>Grade</t>
  </si>
  <si>
    <t>CP</t>
  </si>
  <si>
    <t>Current weighted grade average</t>
  </si>
  <si>
    <t>required</t>
  </si>
  <si>
    <t>acquired</t>
  </si>
  <si>
    <t>open</t>
  </si>
  <si>
    <t>Interdisciplinary Research in Sustainability (24 CP)</t>
  </si>
  <si>
    <t>Focal Areas in Sustainability Research (12 CP)</t>
  </si>
  <si>
    <t>surname, first name</t>
  </si>
  <si>
    <t>Economics</t>
  </si>
  <si>
    <t>Core Competences (15 CP)</t>
  </si>
  <si>
    <t>1.</t>
  </si>
  <si>
    <t xml:space="preserve">2. </t>
  </si>
  <si>
    <t>3.</t>
  </si>
  <si>
    <t>Natural Sciences</t>
  </si>
  <si>
    <t>Social Sciences</t>
  </si>
  <si>
    <r>
      <t xml:space="preserve">You can use the Study Progress plan as a tool to get an overview over your studyprogress.
To calculate your grades and creditpoints, </t>
    </r>
    <r>
      <rPr>
        <b/>
        <sz val="12"/>
        <color theme="1"/>
        <rFont val="Helvetica"/>
        <family val="2"/>
      </rPr>
      <t>you have to insert both for each course</t>
    </r>
    <r>
      <rPr>
        <sz val="12"/>
        <color theme="1"/>
        <rFont val="Helvetica"/>
        <family val="2"/>
      </rPr>
      <t xml:space="preserve">.
If you get pass/fail instead of grades, you have to enter pass/fail to tell the computer, that you passed or failed the course. Otherwise the creditpoints will not be taken into account.
If your excel does not compute anything, please go to the 
</t>
    </r>
    <r>
      <rPr>
        <sz val="12"/>
        <color rgb="FFFF0000"/>
        <rFont val="Helvetica"/>
        <family val="2"/>
      </rPr>
      <t>1.</t>
    </r>
    <r>
      <rPr>
        <sz val="12"/>
        <color theme="1"/>
        <rFont val="Helvetica"/>
        <family val="2"/>
      </rPr>
      <t xml:space="preserve"> </t>
    </r>
    <r>
      <rPr>
        <b/>
        <sz val="12"/>
        <color theme="1"/>
        <rFont val="Helvetica"/>
        <family val="2"/>
      </rPr>
      <t>Excel Preferences</t>
    </r>
    <r>
      <rPr>
        <sz val="12"/>
        <color theme="1"/>
        <rFont val="Helvetica"/>
        <family val="2"/>
      </rPr>
      <t xml:space="preserve"> 
</t>
    </r>
    <r>
      <rPr>
        <sz val="12"/>
        <color rgb="FFFF0000"/>
        <rFont val="Helvetica"/>
        <family val="2"/>
      </rPr>
      <t>2.</t>
    </r>
    <r>
      <rPr>
        <sz val="12"/>
        <color theme="1"/>
        <rFont val="Helvetica"/>
        <family val="2"/>
      </rPr>
      <t xml:space="preserve"> under </t>
    </r>
    <r>
      <rPr>
        <b/>
        <sz val="12"/>
        <color theme="1"/>
        <rFont val="Helvetica"/>
        <family val="2"/>
      </rPr>
      <t>Formula and Lists: Calculation</t>
    </r>
    <r>
      <rPr>
        <sz val="12"/>
        <color theme="1"/>
        <rFont val="Helvetica"/>
        <family val="2"/>
      </rPr>
      <t xml:space="preserve"> 
</t>
    </r>
    <r>
      <rPr>
        <sz val="12"/>
        <color rgb="FFFF0000"/>
        <rFont val="Helvetica"/>
        <family val="2"/>
      </rPr>
      <t>3.</t>
    </r>
    <r>
      <rPr>
        <sz val="12"/>
        <color theme="1"/>
        <rFont val="Helvetica"/>
        <family val="2"/>
      </rPr>
      <t xml:space="preserve"> In there you have to set your calculation options on </t>
    </r>
    <r>
      <rPr>
        <b/>
        <sz val="12"/>
        <color theme="1"/>
        <rFont val="Helvetica"/>
        <family val="2"/>
      </rPr>
      <t>Automatic</t>
    </r>
    <r>
      <rPr>
        <sz val="12"/>
        <color theme="1"/>
        <rFont val="Helvetica"/>
        <family val="2"/>
      </rPr>
      <t xml:space="preserve"> (see pictures)
</t>
    </r>
  </si>
  <si>
    <t xml:space="preserve">date </t>
  </si>
  <si>
    <t>swiss student number</t>
  </si>
  <si>
    <t>admission per fall / spring + year</t>
  </si>
  <si>
    <t>please select</t>
  </si>
  <si>
    <t>course title (only first 5 words)</t>
  </si>
  <si>
    <t>course nr.</t>
  </si>
  <si>
    <t>semester</t>
  </si>
  <si>
    <t>grade</t>
  </si>
  <si>
    <r>
      <t xml:space="preserve">Additional requirements </t>
    </r>
    <r>
      <rPr>
        <sz val="14"/>
        <color theme="1"/>
        <rFont val="Arial"/>
        <family val="2"/>
      </rPr>
      <t>(NO courses covering the conditions of admission like mathematics or statistics)</t>
    </r>
  </si>
  <si>
    <t>course title (only first 5 words if too long)</t>
  </si>
  <si>
    <t>Total acquired credit points</t>
  </si>
  <si>
    <t>Total required credit points</t>
  </si>
  <si>
    <t xml:space="preserve">    </t>
  </si>
  <si>
    <r>
      <rPr>
        <b/>
        <sz val="18"/>
        <color rgb="FF000000"/>
        <rFont val="Arial"/>
        <family val="2"/>
      </rPr>
      <t>Study Progress Plan</t>
    </r>
    <r>
      <rPr>
        <sz val="14"/>
        <color rgb="FF000000"/>
        <rFont val="Arial"/>
        <family val="2"/>
      </rPr>
      <t xml:space="preserve">
Only authorised boxes are editable.</t>
    </r>
  </si>
  <si>
    <t xml:space="preserve">Complementary Knowledge (12 CP), drop down list: </t>
  </si>
  <si>
    <t>Complementary Knowledge (12 CP), drop down list:</t>
  </si>
  <si>
    <t>focus area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</si>
</sst>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2"/>
      <color theme="1"/>
      <name val="Calibri"/>
      <family val="2"/>
      <scheme val="minor"/>
    </font>
    <font>
      <sz val="12"/>
      <color indexed="8"/>
      <name val="Helvetica Neue Fein"/>
    </font>
    <font>
      <sz val="8"/>
      <name val="Calibri"/>
      <family val="2"/>
    </font>
    <font>
      <sz val="12"/>
      <color theme="1"/>
      <name val="Helvetica Neue Fein"/>
    </font>
    <font>
      <b/>
      <sz val="12"/>
      <color theme="1"/>
      <name val="Helvetica Neue Fein"/>
    </font>
    <font>
      <b/>
      <sz val="12"/>
      <color theme="5" tint="-0.249977111117893"/>
      <name val="Helvetica Neue Fein"/>
    </font>
    <font>
      <sz val="12"/>
      <color rgb="FF000000"/>
      <name val="Helvetica Neue Fein"/>
    </font>
    <font>
      <u/>
      <sz val="12"/>
      <color theme="10"/>
      <name val="Calibri"/>
      <family val="2"/>
      <scheme val="minor"/>
    </font>
    <font>
      <u/>
      <sz val="12"/>
      <color theme="11"/>
      <name val="Calibri"/>
      <family val="2"/>
      <scheme val="minor"/>
    </font>
    <font>
      <b/>
      <sz val="18"/>
      <color rgb="FFFF0000"/>
      <name val="Calibri"/>
      <family val="2"/>
      <scheme val="minor"/>
    </font>
    <font>
      <sz val="12"/>
      <color theme="1"/>
      <name val="Helvetica"/>
      <family val="2"/>
    </font>
    <font>
      <b/>
      <sz val="12"/>
      <color theme="1"/>
      <name val="Helvetica"/>
      <family val="2"/>
    </font>
    <font>
      <sz val="12"/>
      <color rgb="FFFF0000"/>
      <name val="Helvetica"/>
      <family val="2"/>
    </font>
    <font>
      <sz val="14"/>
      <color rgb="FF000000"/>
      <name val="Arial"/>
      <family val="2"/>
    </font>
    <font>
      <sz val="14"/>
      <color theme="1"/>
      <name val="Arial"/>
      <family val="2"/>
    </font>
    <font>
      <b/>
      <sz val="14"/>
      <color theme="1"/>
      <name val="Arial"/>
      <family val="2"/>
    </font>
    <font>
      <sz val="14"/>
      <color theme="1"/>
      <name val="Helvetica Neue Fein"/>
    </font>
    <font>
      <b/>
      <sz val="18"/>
      <color rgb="FF000000"/>
      <name val="Arial"/>
      <family val="2"/>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indexed="64"/>
      </right>
      <top style="medium">
        <color indexed="64"/>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right style="thin">
        <color theme="1"/>
      </right>
      <top/>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141">
    <xf numFmtId="0" fontId="0" fillId="0" borderId="0" xfId="0"/>
    <xf numFmtId="0" fontId="0" fillId="0" borderId="0" xfId="0" applyProtection="1">
      <protection locked="0"/>
    </xf>
    <xf numFmtId="0" fontId="3" fillId="0" borderId="0" xfId="0" applyFont="1" applyProtection="1">
      <protection locked="0"/>
    </xf>
    <xf numFmtId="0" fontId="3" fillId="0" borderId="0" xfId="0" applyFont="1" applyAlignment="1" applyProtection="1">
      <alignment wrapText="1"/>
      <protection locked="0"/>
    </xf>
    <xf numFmtId="0" fontId="3" fillId="0" borderId="0" xfId="0"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right"/>
      <protection locked="0"/>
    </xf>
    <xf numFmtId="0" fontId="5" fillId="0" borderId="0" xfId="0" applyFont="1" applyProtection="1">
      <protection locked="0"/>
    </xf>
    <xf numFmtId="0" fontId="5" fillId="0" borderId="0" xfId="0" applyFont="1" applyAlignment="1" applyProtection="1">
      <alignment wrapText="1"/>
      <protection locked="0"/>
    </xf>
    <xf numFmtId="0" fontId="6" fillId="0" borderId="0" xfId="0" applyFont="1" applyProtection="1">
      <protection locked="0"/>
    </xf>
    <xf numFmtId="0" fontId="3" fillId="0" borderId="0" xfId="0" applyFont="1"/>
    <xf numFmtId="0" fontId="3" fillId="0" borderId="0" xfId="0" applyFont="1" applyAlignment="1" applyProtection="1">
      <alignment horizontal="center" vertical="center" wrapText="1"/>
      <protection locked="0"/>
    </xf>
    <xf numFmtId="164" fontId="0" fillId="0" borderId="0" xfId="0" applyNumberFormat="1"/>
    <xf numFmtId="49" fontId="9" fillId="0" borderId="0" xfId="0" applyNumberFormat="1" applyFont="1"/>
    <xf numFmtId="0" fontId="14" fillId="0" borderId="15"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3"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5"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pplyProtection="1">
      <alignment horizontal="left" vertical="center" wrapText="1"/>
      <protection locked="0"/>
    </xf>
    <xf numFmtId="0" fontId="16" fillId="0" borderId="0" xfId="0" applyFont="1" applyAlignment="1" applyProtection="1">
      <alignment horizontal="center" vertical="center"/>
      <protection locked="0"/>
    </xf>
    <xf numFmtId="0" fontId="14" fillId="0" borderId="5" xfId="0" applyFont="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vertical="center"/>
    </xf>
    <xf numFmtId="0" fontId="16" fillId="0" borderId="0" xfId="0" applyFont="1" applyAlignment="1">
      <alignment horizontal="center" vertical="center"/>
    </xf>
    <xf numFmtId="0" fontId="14" fillId="0" borderId="0" xfId="0" applyFont="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0" fontId="14"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pplyProtection="1">
      <alignment horizontal="left" vertical="center" wrapText="1"/>
      <protection locked="0"/>
    </xf>
    <xf numFmtId="0" fontId="14" fillId="0" borderId="6" xfId="0" applyFont="1" applyBorder="1" applyAlignment="1" applyProtection="1">
      <alignment horizontal="center" vertical="center"/>
      <protection locked="0"/>
    </xf>
    <xf numFmtId="0" fontId="14" fillId="0" borderId="0" xfId="0" applyFont="1" applyAlignment="1">
      <alignment horizontal="center" vertical="center" wrapText="1"/>
    </xf>
    <xf numFmtId="0" fontId="14" fillId="0" borderId="0" xfId="0" applyFont="1"/>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Protection="1">
      <protection locked="0"/>
    </xf>
    <xf numFmtId="0" fontId="14" fillId="0" borderId="31" xfId="0" applyFont="1" applyBorder="1" applyAlignment="1" applyProtection="1">
      <alignment horizontal="center" vertical="center"/>
      <protection locked="0"/>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13" xfId="0" applyFont="1" applyBorder="1" applyAlignment="1" applyProtection="1">
      <alignment horizontal="center" vertical="center" wrapText="1"/>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wrapText="1"/>
      <protection locked="0"/>
    </xf>
    <xf numFmtId="0" fontId="14" fillId="0" borderId="0" xfId="0" applyFont="1" applyAlignment="1" applyProtection="1">
      <alignment horizontal="center" vertical="center" wrapText="1"/>
      <protection locked="0"/>
    </xf>
    <xf numFmtId="0" fontId="14" fillId="0" borderId="21" xfId="0" applyFont="1" applyBorder="1" applyAlignment="1" applyProtection="1">
      <alignment horizontal="center" vertical="center"/>
      <protection locked="0"/>
    </xf>
    <xf numFmtId="0" fontId="14" fillId="0" borderId="21" xfId="0" applyFont="1" applyBorder="1" applyAlignment="1">
      <alignment horizontal="center" vertical="center"/>
    </xf>
    <xf numFmtId="0" fontId="14" fillId="0" borderId="18" xfId="0" applyFont="1" applyBorder="1" applyAlignment="1" applyProtection="1">
      <alignment horizontal="left" vertical="center" wrapText="1"/>
      <protection locked="0"/>
    </xf>
    <xf numFmtId="0" fontId="14" fillId="0" borderId="18" xfId="0" applyFont="1" applyBorder="1" applyAlignment="1" applyProtection="1">
      <alignment horizontal="center" vertical="center"/>
      <protection locked="0"/>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pplyProtection="1">
      <alignment wrapText="1"/>
      <protection locked="0"/>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14" fillId="0" borderId="3" xfId="0" applyFont="1" applyBorder="1" applyAlignment="1" applyProtection="1">
      <alignment horizontal="left" vertical="center"/>
      <protection locked="0"/>
    </xf>
    <xf numFmtId="0" fontId="14" fillId="0" borderId="9" xfId="0" applyFont="1" applyBorder="1" applyAlignment="1" applyProtection="1">
      <alignment horizontal="center" vertical="center"/>
      <protection locked="0"/>
    </xf>
    <xf numFmtId="0" fontId="14" fillId="0" borderId="5" xfId="0" applyFont="1" applyBorder="1" applyAlignment="1" applyProtection="1">
      <alignment horizontal="left" vertical="center"/>
      <protection locked="0"/>
    </xf>
    <xf numFmtId="0" fontId="14" fillId="0" borderId="26" xfId="0" applyFont="1" applyBorder="1" applyAlignment="1">
      <alignment horizontal="center" vertical="center"/>
    </xf>
    <xf numFmtId="0" fontId="14" fillId="0" borderId="26" xfId="0" applyFont="1" applyBorder="1"/>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xf numFmtId="0" fontId="14" fillId="0" borderId="37" xfId="0" applyFont="1" applyBorder="1" applyAlignment="1">
      <alignment horizontal="center" vertical="center"/>
    </xf>
    <xf numFmtId="0" fontId="14" fillId="0" borderId="6" xfId="0" applyFont="1" applyBorder="1" applyAlignment="1" applyProtection="1">
      <alignment vertical="center"/>
      <protection locked="0"/>
    </xf>
    <xf numFmtId="0" fontId="13" fillId="0" borderId="29" xfId="0" applyFont="1" applyBorder="1" applyAlignment="1">
      <alignment horizontal="center" vertical="center" wrapText="1"/>
    </xf>
    <xf numFmtId="0" fontId="14" fillId="0" borderId="40" xfId="0" applyFont="1" applyBorder="1" applyAlignment="1">
      <alignment horizontal="right" vertical="center"/>
    </xf>
    <xf numFmtId="0" fontId="14" fillId="0" borderId="43" xfId="0" applyFont="1" applyBorder="1" applyAlignment="1">
      <alignment horizontal="right" vertical="center"/>
    </xf>
    <xf numFmtId="0" fontId="14" fillId="0" borderId="45" xfId="0" applyFont="1" applyBorder="1" applyAlignment="1">
      <alignment horizontal="right"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5" fillId="2" borderId="10"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14"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21" xfId="0" applyFont="1" applyBorder="1" applyAlignment="1">
      <alignment horizontal="center" vertical="center"/>
    </xf>
    <xf numFmtId="0" fontId="14" fillId="0" borderId="18" xfId="0" applyFont="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0" fontId="13"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4" fillId="0" borderId="41"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14" fontId="14" fillId="0" borderId="41" xfId="0" applyNumberFormat="1"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46"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43" xfId="0" applyFont="1" applyBorder="1" applyAlignment="1">
      <alignment horizontal="right" vertical="center"/>
    </xf>
    <xf numFmtId="0" fontId="14" fillId="0" borderId="1" xfId="0" applyFont="1" applyBorder="1" applyAlignment="1">
      <alignment horizontal="right" vertical="center"/>
    </xf>
    <xf numFmtId="0" fontId="14" fillId="0" borderId="45" xfId="0" applyFont="1" applyBorder="1" applyAlignment="1">
      <alignment horizontal="right" vertical="center"/>
    </xf>
    <xf numFmtId="0" fontId="14" fillId="0" borderId="46" xfId="0" applyFont="1" applyBorder="1" applyAlignment="1">
      <alignment horizontal="right" vertical="center"/>
    </xf>
    <xf numFmtId="0" fontId="10" fillId="0" borderId="0" xfId="0" applyFont="1" applyAlignment="1">
      <alignment horizontal="left" vertical="center" wrapText="1"/>
    </xf>
  </cellXfs>
  <cellStyles count="3">
    <cellStyle name="Besuchter Hyperlink" xfId="2" builtinId="9" hidden="1"/>
    <cellStyle name="Link" xfId="1" builtinId="8" hidden="1"/>
    <cellStyle name="Standard" xfId="0" builtinId="0"/>
  </cellStyles>
  <dxfs count="24">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6" tint="0.59996337778862885"/>
        </patternFill>
      </fill>
    </dxf>
    <dxf>
      <font>
        <color theme="1"/>
      </font>
      <fill>
        <patternFill>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91491</xdr:colOff>
      <xdr:row>3</xdr:row>
      <xdr:rowOff>25400</xdr:rowOff>
    </xdr:from>
    <xdr:to>
      <xdr:col>12</xdr:col>
      <xdr:colOff>419101</xdr:colOff>
      <xdr:row>16</xdr:row>
      <xdr:rowOff>10037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0991" y="635000"/>
          <a:ext cx="2804110" cy="2626237"/>
        </a:xfrm>
        <a:prstGeom prst="rect">
          <a:avLst/>
        </a:prstGeom>
      </xdr:spPr>
    </xdr:pic>
    <xdr:clientData/>
  </xdr:twoCellAnchor>
  <xdr:twoCellAnchor editAs="oneCell">
    <xdr:from>
      <xdr:col>12</xdr:col>
      <xdr:colOff>495152</xdr:colOff>
      <xdr:row>3</xdr:row>
      <xdr:rowOff>7900</xdr:rowOff>
    </xdr:from>
    <xdr:to>
      <xdr:col>19</xdr:col>
      <xdr:colOff>349208</xdr:colOff>
      <xdr:row>18</xdr:row>
      <xdr:rowOff>279400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01152" y="719100"/>
          <a:ext cx="5632556" cy="3319500"/>
        </a:xfrm>
        <a:prstGeom prst="rect">
          <a:avLst/>
        </a:prstGeom>
      </xdr:spPr>
    </xdr:pic>
    <xdr:clientData/>
  </xdr:twoCellAnchor>
  <xdr:twoCellAnchor editAs="oneCell">
    <xdr:from>
      <xdr:col>9</xdr:col>
      <xdr:colOff>0</xdr:colOff>
      <xdr:row>19</xdr:row>
      <xdr:rowOff>43600</xdr:rowOff>
    </xdr:from>
    <xdr:to>
      <xdr:col>16</xdr:col>
      <xdr:colOff>800100</xdr:colOff>
      <xdr:row>39</xdr:row>
      <xdr:rowOff>176474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429500" y="4107600"/>
          <a:ext cx="6578600" cy="4196874"/>
        </a:xfrm>
        <a:prstGeom prst="rect">
          <a:avLst/>
        </a:prstGeom>
      </xdr:spPr>
    </xdr:pic>
    <xdr:clientData/>
  </xdr:twoCellAnchor>
  <xdr:twoCellAnchor>
    <xdr:from>
      <xdr:col>10</xdr:col>
      <xdr:colOff>749300</xdr:colOff>
      <xdr:row>1</xdr:row>
      <xdr:rowOff>177800</xdr:rowOff>
    </xdr:from>
    <xdr:to>
      <xdr:col>11</xdr:col>
      <xdr:colOff>419100</xdr:colOff>
      <xdr:row>5</xdr:row>
      <xdr:rowOff>152400</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9004300" y="381000"/>
          <a:ext cx="495300" cy="8890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13</xdr:col>
      <xdr:colOff>381000</xdr:colOff>
      <xdr:row>10</xdr:row>
      <xdr:rowOff>101600</xdr:rowOff>
    </xdr:from>
    <xdr:to>
      <xdr:col>15</xdr:col>
      <xdr:colOff>50800</xdr:colOff>
      <xdr:row>11</xdr:row>
      <xdr:rowOff>38100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11112500" y="2235200"/>
          <a:ext cx="1320800" cy="1397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571500</xdr:colOff>
      <xdr:row>24</xdr:row>
      <xdr:rowOff>177800</xdr:rowOff>
    </xdr:from>
    <xdr:to>
      <xdr:col>12</xdr:col>
      <xdr:colOff>139700</xdr:colOff>
      <xdr:row>25</xdr:row>
      <xdr:rowOff>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flipV="1">
          <a:off x="8826500" y="5257800"/>
          <a:ext cx="1219200" cy="25400"/>
        </a:xfrm>
        <a:prstGeom prst="straightConnector1">
          <a:avLst/>
        </a:prstGeom>
        <a:ln w="4445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8"/>
  <sheetViews>
    <sheetView tabSelected="1" showRuler="0" zoomScale="95" zoomScaleNormal="95" workbookViewId="0">
      <selection activeCell="M5" sqref="M5:R5"/>
    </sheetView>
  </sheetViews>
  <sheetFormatPr baseColWidth="10" defaultColWidth="28.33203125" defaultRowHeight="21" customHeight="1"/>
  <cols>
    <col min="1" max="1" width="2" style="2" customWidth="1"/>
    <col min="2" max="2" width="14.1640625" style="3" customWidth="1"/>
    <col min="3" max="3" width="52.83203125" style="3" customWidth="1"/>
    <col min="4" max="4" width="8" style="3" customWidth="1"/>
    <col min="5" max="5" width="6.6640625" style="2" customWidth="1"/>
    <col min="6" max="6" width="8.83203125" style="2" hidden="1" customWidth="1"/>
    <col min="7" max="7" width="8.83203125" style="4" hidden="1" customWidth="1"/>
    <col min="8" max="8" width="0.83203125" style="4" hidden="1" customWidth="1"/>
    <col min="9" max="9" width="10.83203125" style="2" customWidth="1"/>
    <col min="10" max="10" width="2.83203125" style="2" customWidth="1"/>
    <col min="11" max="11" width="14.1640625" style="15" customWidth="1"/>
    <col min="12" max="12" width="52.83203125" style="4" customWidth="1"/>
    <col min="13" max="13" width="8" style="4" customWidth="1"/>
    <col min="14" max="14" width="7.1640625" style="4" customWidth="1"/>
    <col min="15" max="17" width="8" style="4" hidden="1" customWidth="1"/>
    <col min="18" max="18" width="10.83203125" style="4" customWidth="1"/>
    <col min="19" max="19" width="12.6640625" style="3" bestFit="1" customWidth="1"/>
    <col min="20" max="20" width="5" style="2" customWidth="1"/>
    <col min="21" max="16384" width="28.33203125" style="2"/>
  </cols>
  <sheetData>
    <row r="1" spans="1:19" ht="21" customHeight="1" thickBot="1"/>
    <row r="2" spans="1:19" ht="51" customHeight="1" thickBot="1">
      <c r="B2" s="117" t="s">
        <v>38</v>
      </c>
      <c r="C2" s="118"/>
      <c r="D2" s="118"/>
      <c r="E2" s="118"/>
      <c r="F2" s="118"/>
      <c r="G2" s="118"/>
      <c r="H2" s="118"/>
      <c r="I2" s="118"/>
      <c r="J2" s="118"/>
      <c r="K2" s="118"/>
      <c r="L2" s="118"/>
      <c r="M2" s="118"/>
      <c r="N2" s="118"/>
      <c r="O2" s="118"/>
      <c r="P2" s="118"/>
      <c r="Q2" s="118"/>
      <c r="R2" s="119"/>
    </row>
    <row r="3" spans="1:19" ht="21" customHeight="1">
      <c r="B3" s="115" t="s">
        <v>41</v>
      </c>
      <c r="C3" s="116"/>
      <c r="D3" s="120" t="s">
        <v>5</v>
      </c>
      <c r="E3" s="120"/>
      <c r="F3" s="120"/>
      <c r="G3" s="120"/>
      <c r="H3" s="120"/>
      <c r="I3" s="120"/>
      <c r="J3" s="120"/>
      <c r="K3" s="121"/>
      <c r="L3" s="86" t="s">
        <v>25</v>
      </c>
      <c r="M3" s="122"/>
      <c r="N3" s="123"/>
      <c r="O3" s="123"/>
      <c r="P3" s="123"/>
      <c r="Q3" s="123"/>
      <c r="R3" s="124"/>
    </row>
    <row r="4" spans="1:19" ht="21" customHeight="1">
      <c r="B4" s="136" t="s">
        <v>16</v>
      </c>
      <c r="C4" s="137"/>
      <c r="D4" s="132"/>
      <c r="E4" s="132"/>
      <c r="F4" s="132"/>
      <c r="G4" s="132"/>
      <c r="H4" s="132"/>
      <c r="I4" s="132"/>
      <c r="J4" s="132"/>
      <c r="K4" s="133"/>
      <c r="L4" s="87" t="s">
        <v>26</v>
      </c>
      <c r="M4" s="125"/>
      <c r="N4" s="125"/>
      <c r="O4" s="125"/>
      <c r="P4" s="125"/>
      <c r="Q4" s="125"/>
      <c r="R4" s="126"/>
    </row>
    <row r="5" spans="1:19" ht="21" customHeight="1" thickBot="1">
      <c r="B5" s="138"/>
      <c r="C5" s="139"/>
      <c r="D5" s="134"/>
      <c r="E5" s="134"/>
      <c r="F5" s="134"/>
      <c r="G5" s="134"/>
      <c r="H5" s="134"/>
      <c r="I5" s="134"/>
      <c r="J5" s="134"/>
      <c r="K5" s="135"/>
      <c r="L5" s="88" t="s">
        <v>27</v>
      </c>
      <c r="M5" s="127"/>
      <c r="N5" s="127"/>
      <c r="O5" s="127"/>
      <c r="P5" s="127"/>
      <c r="Q5" s="127"/>
      <c r="R5" s="128"/>
    </row>
    <row r="6" spans="1:19" ht="14" customHeight="1" thickBot="1">
      <c r="A6" s="1"/>
    </row>
    <row r="7" spans="1:19" ht="31" customHeight="1" thickBot="1">
      <c r="A7" s="5"/>
      <c r="B7" s="106" t="s">
        <v>39</v>
      </c>
      <c r="C7" s="108"/>
      <c r="D7" s="129" t="s">
        <v>28</v>
      </c>
      <c r="E7" s="130"/>
      <c r="F7" s="130"/>
      <c r="G7" s="130"/>
      <c r="H7" s="130"/>
      <c r="I7" s="131"/>
      <c r="J7" s="20"/>
      <c r="K7" s="106" t="s">
        <v>40</v>
      </c>
      <c r="L7" s="108"/>
      <c r="M7" s="129" t="s">
        <v>28</v>
      </c>
      <c r="N7" s="130"/>
      <c r="O7" s="130"/>
      <c r="P7" s="130"/>
      <c r="Q7" s="130"/>
      <c r="R7" s="131"/>
      <c r="S7" s="2"/>
    </row>
    <row r="8" spans="1:19" s="7" customFormat="1" ht="19" customHeight="1" thickBot="1">
      <c r="A8" s="6"/>
      <c r="B8" s="49" t="s">
        <v>30</v>
      </c>
      <c r="C8" s="50" t="s">
        <v>34</v>
      </c>
      <c r="D8" s="50" t="s">
        <v>32</v>
      </c>
      <c r="E8" s="50" t="s">
        <v>9</v>
      </c>
      <c r="F8" s="50" t="s">
        <v>3</v>
      </c>
      <c r="G8" s="51" t="s">
        <v>2</v>
      </c>
      <c r="H8" s="51" t="str">
        <f>IF(SUM(G9:G13)=0," ",SUMIF(G9:G13,1,E9:E13))</f>
        <v xml:space="preserve"> </v>
      </c>
      <c r="I8" s="56" t="s">
        <v>31</v>
      </c>
      <c r="J8" s="24"/>
      <c r="K8" s="49" t="s">
        <v>30</v>
      </c>
      <c r="L8" s="50" t="s">
        <v>34</v>
      </c>
      <c r="M8" s="50" t="s">
        <v>32</v>
      </c>
      <c r="N8" s="50" t="s">
        <v>9</v>
      </c>
      <c r="O8" s="50" t="s">
        <v>3</v>
      </c>
      <c r="P8" s="51" t="s">
        <v>2</v>
      </c>
      <c r="Q8" s="51" t="str">
        <f>IF(SUM(P9:P13)=0," ",SUMIF(P9:P13,1,N9:N13))</f>
        <v xml:space="preserve"> </v>
      </c>
      <c r="R8" s="52" t="s">
        <v>31</v>
      </c>
    </row>
    <row r="9" spans="1:19" s="7" customFormat="1" ht="42" customHeight="1">
      <c r="A9" s="8"/>
      <c r="B9" s="25"/>
      <c r="C9" s="32"/>
      <c r="D9" s="25"/>
      <c r="E9" s="54"/>
      <c r="F9" s="27">
        <f>IF(D9="",0,1)</f>
        <v>0</v>
      </c>
      <c r="G9" s="27">
        <f>IF(OR(D9="",D9="Pass",D9="Fail"),0,1)</f>
        <v>0</v>
      </c>
      <c r="H9" s="55" t="str">
        <f>IF(G9=1,D9*E9," ")</f>
        <v xml:space="preserve"> </v>
      </c>
      <c r="I9" s="41"/>
      <c r="J9" s="33"/>
      <c r="K9" s="25"/>
      <c r="L9" s="32"/>
      <c r="M9" s="25"/>
      <c r="N9" s="40"/>
      <c r="O9" s="27">
        <f>IF(M9="",0,1)</f>
        <v>0</v>
      </c>
      <c r="P9" s="27">
        <f>IF(OR(M9="",M9="Pass",M9="Fail"),0,1)</f>
        <v>0</v>
      </c>
      <c r="Q9" s="27" t="str">
        <f>IF(P9=1,M9*N9," ")</f>
        <v xml:space="preserve"> </v>
      </c>
      <c r="R9" s="26"/>
    </row>
    <row r="10" spans="1:19" s="7" customFormat="1" ht="42" customHeight="1">
      <c r="A10" s="8"/>
      <c r="B10" s="25"/>
      <c r="C10" s="32"/>
      <c r="D10" s="25"/>
      <c r="E10" s="26"/>
      <c r="F10" s="27">
        <f>IF(D10="",0,1)</f>
        <v>0</v>
      </c>
      <c r="G10" s="27">
        <f>IF(OR(D10="",D10="Pass",D10="Fail"),0,1)</f>
        <v>0</v>
      </c>
      <c r="H10" s="27" t="str">
        <f>IF(G10=1,D10*E10," ")</f>
        <v xml:space="preserve"> </v>
      </c>
      <c r="I10" s="26"/>
      <c r="J10" s="33"/>
      <c r="K10" s="25"/>
      <c r="L10" s="32"/>
      <c r="M10" s="25"/>
      <c r="N10" s="40"/>
      <c r="O10" s="27">
        <f>IF(M10="",0,1)</f>
        <v>0</v>
      </c>
      <c r="P10" s="27">
        <f>IF(OR(M10="",M10="Pass",M10="Fail"),0,1)</f>
        <v>0</v>
      </c>
      <c r="Q10" s="27" t="str">
        <f>IF(P10=1,M10*N10," ")</f>
        <v xml:space="preserve"> </v>
      </c>
      <c r="R10" s="26"/>
      <c r="S10" s="9"/>
    </row>
    <row r="11" spans="1:19" s="7" customFormat="1" ht="42" customHeight="1">
      <c r="A11" s="8"/>
      <c r="B11" s="25"/>
      <c r="C11" s="32"/>
      <c r="D11" s="25"/>
      <c r="E11" s="26"/>
      <c r="F11" s="27">
        <f>IF(D11="",0,1)</f>
        <v>0</v>
      </c>
      <c r="G11" s="27">
        <f>IF(OR(D11="",D11="Pass",D11="Fail"),0,1)</f>
        <v>0</v>
      </c>
      <c r="H11" s="27" t="str">
        <f>IF(G11=1,D11*E11," ")</f>
        <v xml:space="preserve"> </v>
      </c>
      <c r="I11" s="26"/>
      <c r="J11" s="33"/>
      <c r="K11" s="25"/>
      <c r="L11" s="32"/>
      <c r="M11" s="25"/>
      <c r="N11" s="40"/>
      <c r="O11" s="27">
        <f>IF(M11="",0,1)</f>
        <v>0</v>
      </c>
      <c r="P11" s="27">
        <f>IF(OR(M11="",M11="Pass",M11="Fail"),0,1)</f>
        <v>0</v>
      </c>
      <c r="Q11" s="27" t="str">
        <f>IF(P11=1,M11*N11," ")</f>
        <v xml:space="preserve"> </v>
      </c>
      <c r="R11" s="26"/>
      <c r="S11" s="9"/>
    </row>
    <row r="12" spans="1:19" s="7" customFormat="1" ht="44" customHeight="1">
      <c r="A12" s="8"/>
      <c r="B12" s="25"/>
      <c r="C12" s="32"/>
      <c r="D12" s="25"/>
      <c r="E12" s="26"/>
      <c r="F12" s="27">
        <f>IF(D12="",0,1)</f>
        <v>0</v>
      </c>
      <c r="G12" s="27">
        <f>IF(OR(D12="",D12="Pass",D12="Fail"),0,1)</f>
        <v>0</v>
      </c>
      <c r="H12" s="27" t="str">
        <f>IF(G12=1,D12*E12," ")</f>
        <v xml:space="preserve"> </v>
      </c>
      <c r="I12" s="26"/>
      <c r="J12" s="33"/>
      <c r="K12" s="25"/>
      <c r="L12" s="32"/>
      <c r="M12" s="25"/>
      <c r="N12" s="40"/>
      <c r="O12" s="27">
        <f>IF(M12="",0,1)</f>
        <v>0</v>
      </c>
      <c r="P12" s="27">
        <f>IF(OR(M12="",M12="Pass",M12="Fail"),0,1)</f>
        <v>0</v>
      </c>
      <c r="Q12" s="27" t="str">
        <f>IF(P12=1,M12*N12," ")</f>
        <v xml:space="preserve"> </v>
      </c>
      <c r="R12" s="26"/>
      <c r="S12" s="9"/>
    </row>
    <row r="13" spans="1:19" s="7" customFormat="1" ht="42" customHeight="1">
      <c r="A13" s="8"/>
      <c r="B13" s="28"/>
      <c r="C13" s="34"/>
      <c r="D13" s="28"/>
      <c r="E13" s="29"/>
      <c r="F13" s="30">
        <f>IF(D13="",0,1)</f>
        <v>0</v>
      </c>
      <c r="G13" s="30">
        <f>IF(OR(D13="",D13="Pass",D13="Fail"),0,1)</f>
        <v>0</v>
      </c>
      <c r="H13" s="30" t="str">
        <f>IF(G13=1,D13*E13," ")</f>
        <v xml:space="preserve"> </v>
      </c>
      <c r="I13" s="29"/>
      <c r="J13" s="33"/>
      <c r="K13" s="28"/>
      <c r="L13" s="77"/>
      <c r="M13" s="29"/>
      <c r="N13" s="84"/>
      <c r="O13" s="30">
        <f>IF(M13="",0,1)</f>
        <v>0</v>
      </c>
      <c r="P13" s="30">
        <f>IF(OR(M13="",M13="Pass",M13="Fail"),0,1)</f>
        <v>0</v>
      </c>
      <c r="Q13" s="31" t="str">
        <f>IF(P13=1,M13*N13," ")</f>
        <v xml:space="preserve"> </v>
      </c>
      <c r="R13" s="29"/>
      <c r="S13" s="9"/>
    </row>
    <row r="14" spans="1:19" s="7" customFormat="1" ht="19">
      <c r="A14" s="8"/>
      <c r="B14" s="35"/>
      <c r="C14" s="35" t="s">
        <v>11</v>
      </c>
      <c r="D14" s="36"/>
      <c r="E14" s="37">
        <v>12</v>
      </c>
      <c r="F14" s="37"/>
      <c r="G14" s="37"/>
      <c r="H14" s="37"/>
      <c r="I14" s="37"/>
      <c r="J14" s="37"/>
      <c r="K14" s="35"/>
      <c r="L14" s="35" t="s">
        <v>11</v>
      </c>
      <c r="M14" s="36"/>
      <c r="N14" s="37">
        <v>12</v>
      </c>
      <c r="O14" s="37"/>
      <c r="P14" s="37"/>
      <c r="Q14" s="37"/>
      <c r="R14" s="37"/>
      <c r="S14" s="9"/>
    </row>
    <row r="15" spans="1:19" s="7" customFormat="1" ht="18" customHeight="1">
      <c r="A15" s="8"/>
      <c r="B15" s="35"/>
      <c r="C15" s="35" t="s">
        <v>12</v>
      </c>
      <c r="D15" s="36"/>
      <c r="E15" s="37">
        <f>IF(SUMIF(F9:F13,1,E9:E13)&lt;12,SUMIF(F9:F13,1,E9:E13),12)</f>
        <v>0</v>
      </c>
      <c r="F15" s="37"/>
      <c r="G15" s="37"/>
      <c r="H15" s="37"/>
      <c r="I15" s="37"/>
      <c r="J15" s="37"/>
      <c r="K15" s="35"/>
      <c r="L15" s="35" t="s">
        <v>12</v>
      </c>
      <c r="M15" s="36"/>
      <c r="N15" s="37">
        <f>IF(SUMIF(O9:O13,1,N9:N13)&lt;12,SUMIF(O9:O13,1,N9:N13),12)</f>
        <v>0</v>
      </c>
      <c r="O15" s="37"/>
      <c r="P15" s="37"/>
      <c r="Q15" s="37"/>
      <c r="R15" s="37"/>
      <c r="S15" s="9"/>
    </row>
    <row r="16" spans="1:19" s="7" customFormat="1" ht="18" customHeight="1">
      <c r="A16" s="8"/>
      <c r="B16" s="35"/>
      <c r="C16" s="35" t="s">
        <v>13</v>
      </c>
      <c r="D16" s="36"/>
      <c r="E16" s="37">
        <f>IF(E14-E15&lt;=0,"erledigt",E14-E15)</f>
        <v>12</v>
      </c>
      <c r="F16" s="37"/>
      <c r="G16" s="37"/>
      <c r="H16" s="37"/>
      <c r="I16" s="37"/>
      <c r="J16" s="37"/>
      <c r="K16" s="35"/>
      <c r="L16" s="35" t="s">
        <v>13</v>
      </c>
      <c r="M16" s="36"/>
      <c r="N16" s="37">
        <f>IF(N14-N15&lt;=0,"erledigt",N14-N15)</f>
        <v>12</v>
      </c>
      <c r="O16" s="37"/>
      <c r="P16" s="37"/>
      <c r="Q16" s="37"/>
      <c r="R16" s="37"/>
      <c r="S16" s="9"/>
    </row>
    <row r="17" spans="1:19" ht="14" customHeight="1" thickBot="1">
      <c r="A17" s="5"/>
      <c r="C17" s="10"/>
      <c r="D17" s="10"/>
      <c r="E17" s="10"/>
      <c r="F17" s="10"/>
    </row>
    <row r="18" spans="1:19" ht="31" customHeight="1" thickBot="1">
      <c r="B18" s="106" t="s">
        <v>14</v>
      </c>
      <c r="C18" s="107"/>
      <c r="D18" s="107"/>
      <c r="E18" s="107"/>
      <c r="F18" s="107"/>
      <c r="G18" s="107"/>
      <c r="H18" s="107"/>
      <c r="I18" s="107"/>
      <c r="J18" s="107"/>
      <c r="K18" s="107"/>
      <c r="L18" s="107"/>
      <c r="M18" s="107"/>
      <c r="N18" s="107"/>
      <c r="O18" s="107"/>
      <c r="P18" s="107"/>
      <c r="Q18" s="107"/>
      <c r="R18" s="108"/>
      <c r="S18" s="2"/>
    </row>
    <row r="19" spans="1:19" ht="21" customHeight="1" thickBot="1">
      <c r="B19" s="49" t="s">
        <v>30</v>
      </c>
      <c r="C19" s="50" t="s">
        <v>34</v>
      </c>
      <c r="D19" s="50" t="s">
        <v>32</v>
      </c>
      <c r="E19" s="50" t="s">
        <v>9</v>
      </c>
      <c r="F19" s="50" t="s">
        <v>3</v>
      </c>
      <c r="G19" s="51" t="s">
        <v>2</v>
      </c>
      <c r="H19" s="51" t="str">
        <f>IF(SUM(G20:G24)=0," ",SUMIF(G20:G24,1,E20:E24))</f>
        <v xml:space="preserve"> </v>
      </c>
      <c r="I19" s="52" t="s">
        <v>31</v>
      </c>
      <c r="J19" s="24"/>
      <c r="K19" s="49" t="s">
        <v>30</v>
      </c>
      <c r="L19" s="50" t="s">
        <v>34</v>
      </c>
      <c r="M19" s="50" t="s">
        <v>32</v>
      </c>
      <c r="N19" s="50" t="s">
        <v>9</v>
      </c>
      <c r="O19" s="49" t="s">
        <v>30</v>
      </c>
      <c r="P19" s="50" t="s">
        <v>29</v>
      </c>
      <c r="Q19" s="50" t="s">
        <v>8</v>
      </c>
      <c r="R19" s="50" t="s">
        <v>31</v>
      </c>
      <c r="S19" s="2"/>
    </row>
    <row r="20" spans="1:19" ht="42" customHeight="1">
      <c r="B20" s="25"/>
      <c r="C20" s="32"/>
      <c r="D20" s="25"/>
      <c r="E20" s="54"/>
      <c r="F20" s="42">
        <f>IF(D20="",0,1)</f>
        <v>0</v>
      </c>
      <c r="G20" s="27">
        <f>IF(OR(D20="",D20="Pass",D20="Fail"),0,1)</f>
        <v>0</v>
      </c>
      <c r="H20" s="43" t="str">
        <f>IF(G20=1,D20*E20,"")</f>
        <v/>
      </c>
      <c r="I20" s="26"/>
      <c r="J20" s="38"/>
      <c r="K20" s="25"/>
      <c r="L20" s="39"/>
      <c r="M20" s="25"/>
      <c r="N20" s="40"/>
      <c r="O20" s="27">
        <f>IF(M20="",0,1)</f>
        <v>0</v>
      </c>
      <c r="P20" s="27">
        <f>IF(OR(M20="",M20="Pass",M20="Fail"),0,1)</f>
        <v>0</v>
      </c>
      <c r="Q20" s="27" t="str">
        <f>IF(P20=1,M20*N20,"")</f>
        <v/>
      </c>
      <c r="R20" s="26"/>
      <c r="S20" s="2"/>
    </row>
    <row r="21" spans="1:19" ht="42" customHeight="1">
      <c r="B21" s="25"/>
      <c r="C21" s="32"/>
      <c r="D21" s="25"/>
      <c r="E21" s="26"/>
      <c r="F21" s="42">
        <f>IF(D21="",0,1)</f>
        <v>0</v>
      </c>
      <c r="G21" s="27">
        <f>IF(OR(D21="",D21="Pass",D21="Fail"),0,1)</f>
        <v>0</v>
      </c>
      <c r="H21" s="43" t="str">
        <f>IF(G21=1,D21*E21,"")</f>
        <v/>
      </c>
      <c r="I21" s="26"/>
      <c r="J21" s="38"/>
      <c r="K21" s="25"/>
      <c r="L21" s="39"/>
      <c r="M21" s="25"/>
      <c r="N21" s="40"/>
      <c r="O21" s="27">
        <f>IF(M21="",0,1)</f>
        <v>0</v>
      </c>
      <c r="P21" s="27">
        <f>IF(OR(M21="",M21="Pass",M21="Fail"),0,1)</f>
        <v>0</v>
      </c>
      <c r="Q21" s="27" t="str">
        <f>IF(P21=1,M21*N21,"")</f>
        <v/>
      </c>
      <c r="R21" s="26"/>
      <c r="S21" s="2"/>
    </row>
    <row r="22" spans="1:19" ht="42" customHeight="1">
      <c r="B22" s="25"/>
      <c r="C22" s="32"/>
      <c r="D22" s="25"/>
      <c r="E22" s="26"/>
      <c r="F22" s="42">
        <f>IF(D22="",0,1)</f>
        <v>0</v>
      </c>
      <c r="G22" s="27">
        <f>IF(OR(D22="",D22="Pass",D22="Fail"),0,1)</f>
        <v>0</v>
      </c>
      <c r="H22" s="43" t="str">
        <f>IF(G22=1,D22*E22,"")</f>
        <v/>
      </c>
      <c r="I22" s="26"/>
      <c r="J22" s="38"/>
      <c r="K22" s="25"/>
      <c r="L22" s="39"/>
      <c r="M22" s="25"/>
      <c r="N22" s="40"/>
      <c r="O22" s="27">
        <f>IF(M22="",0,1)</f>
        <v>0</v>
      </c>
      <c r="P22" s="27">
        <f>IF(OR(M22="",M22="Pass",M22="Fail"),0,1)</f>
        <v>0</v>
      </c>
      <c r="Q22" s="27" t="str">
        <f>IF(P22=1,M22*N22,"")</f>
        <v/>
      </c>
      <c r="R22" s="26"/>
      <c r="S22" s="2"/>
    </row>
    <row r="23" spans="1:19" ht="42" customHeight="1">
      <c r="B23" s="25"/>
      <c r="C23" s="32"/>
      <c r="D23" s="25"/>
      <c r="E23" s="26"/>
      <c r="F23" s="42">
        <f>IF(D23="",0,1)</f>
        <v>0</v>
      </c>
      <c r="G23" s="27">
        <f>IF(OR(D23="",D23="Pass",D23="Fail"),0,1)</f>
        <v>0</v>
      </c>
      <c r="H23" s="43" t="str">
        <f>IF(G23=1,D23*E23,"")</f>
        <v/>
      </c>
      <c r="I23" s="26"/>
      <c r="J23" s="38"/>
      <c r="K23" s="25"/>
      <c r="L23" s="39"/>
      <c r="M23" s="25"/>
      <c r="N23" s="40"/>
      <c r="O23" s="27">
        <f>IF(M23="",0,1)</f>
        <v>0</v>
      </c>
      <c r="P23" s="27">
        <f>IF(OR(M23="",M23="Pass",M23="Fail"),0,1)</f>
        <v>0</v>
      </c>
      <c r="Q23" s="27" t="str">
        <f>IF(P23=1,M23*N23,"")</f>
        <v/>
      </c>
      <c r="R23" s="26"/>
    </row>
    <row r="24" spans="1:19" ht="42" customHeight="1">
      <c r="B24" s="28"/>
      <c r="C24" s="34"/>
      <c r="D24" s="28"/>
      <c r="E24" s="29"/>
      <c r="F24" s="44">
        <f>IF(D24="",0,1)</f>
        <v>0</v>
      </c>
      <c r="G24" s="30">
        <f>IF(OR(D24="",D24="Pass",D24="Fail"),0,1)</f>
        <v>0</v>
      </c>
      <c r="H24" s="31" t="str">
        <f>IF(G24=1,D24*E24,"")</f>
        <v/>
      </c>
      <c r="I24" s="29"/>
      <c r="J24" s="38"/>
      <c r="K24" s="28"/>
      <c r="L24" s="45"/>
      <c r="M24" s="28"/>
      <c r="N24" s="46"/>
      <c r="O24" s="30">
        <f>IF(M24="",0,1)</f>
        <v>0</v>
      </c>
      <c r="P24" s="30">
        <f>IF(OR(M24="",M24="Pass",M24="Fail"),0,1)</f>
        <v>0</v>
      </c>
      <c r="Q24" s="30" t="str">
        <f>IF(P24=1,M24*N24,"")</f>
        <v/>
      </c>
      <c r="R24" s="29"/>
    </row>
    <row r="25" spans="1:19" ht="19">
      <c r="B25" s="47"/>
      <c r="C25" s="47" t="s">
        <v>11</v>
      </c>
      <c r="D25" s="48"/>
      <c r="E25" s="24">
        <v>12</v>
      </c>
      <c r="F25" s="24"/>
      <c r="G25" s="24"/>
      <c r="H25" s="24"/>
      <c r="I25" s="24"/>
      <c r="J25" s="24"/>
      <c r="K25" s="47"/>
      <c r="L25" s="47" t="s">
        <v>11</v>
      </c>
      <c r="M25" s="48"/>
      <c r="N25" s="24">
        <v>12</v>
      </c>
      <c r="O25" s="24"/>
      <c r="P25" s="24"/>
      <c r="Q25" s="24"/>
      <c r="R25" s="24"/>
    </row>
    <row r="26" spans="1:19" ht="18" customHeight="1">
      <c r="B26" s="47"/>
      <c r="C26" s="47" t="s">
        <v>12</v>
      </c>
      <c r="D26" s="48"/>
      <c r="E26" s="24">
        <f>IF(SUMIF(F20:F24,1,E20:E24)&lt;12,SUMIF(F20:F24,1,E20:E24),12)</f>
        <v>0</v>
      </c>
      <c r="F26" s="24"/>
      <c r="G26" s="24"/>
      <c r="H26" s="24"/>
      <c r="I26" s="24"/>
      <c r="J26" s="24"/>
      <c r="K26" s="47"/>
      <c r="L26" s="47" t="s">
        <v>12</v>
      </c>
      <c r="M26" s="48"/>
      <c r="N26" s="24">
        <f>IF(SUMIF(O20:O24,1,N20:N24)&lt;12,SUMIF(O20:O24,1,N20:N24),12)</f>
        <v>0</v>
      </c>
      <c r="O26" s="24"/>
      <c r="P26" s="24"/>
      <c r="Q26" s="24"/>
      <c r="R26" s="24"/>
    </row>
    <row r="27" spans="1:19" ht="18" customHeight="1">
      <c r="B27" s="47"/>
      <c r="C27" s="47" t="s">
        <v>13</v>
      </c>
      <c r="D27" s="48"/>
      <c r="E27" s="24">
        <f>IF(E25-E26&lt;=0,"erledigt",E25-E26)</f>
        <v>12</v>
      </c>
      <c r="F27" s="24"/>
      <c r="G27" s="24"/>
      <c r="H27" s="24"/>
      <c r="I27" s="24"/>
      <c r="J27" s="24"/>
      <c r="K27" s="47"/>
      <c r="L27" s="47" t="s">
        <v>13</v>
      </c>
      <c r="M27" s="48"/>
      <c r="N27" s="24">
        <f>IF(N25-N26&lt;=0,"erledigt",N25-N26)</f>
        <v>12</v>
      </c>
      <c r="O27" s="24"/>
      <c r="P27" s="24"/>
      <c r="Q27" s="24"/>
      <c r="R27" s="24"/>
    </row>
    <row r="28" spans="1:19" ht="14" customHeight="1" thickBot="1">
      <c r="C28" s="2"/>
      <c r="D28" s="2"/>
    </row>
    <row r="29" spans="1:19" ht="31" customHeight="1" thickBot="1">
      <c r="B29" s="106" t="s">
        <v>18</v>
      </c>
      <c r="C29" s="107"/>
      <c r="D29" s="107"/>
      <c r="E29" s="107"/>
      <c r="F29" s="107"/>
      <c r="G29" s="107"/>
      <c r="H29" s="107"/>
      <c r="I29" s="108"/>
      <c r="J29" s="48"/>
      <c r="K29" s="106" t="s">
        <v>6</v>
      </c>
      <c r="L29" s="107"/>
      <c r="M29" s="107"/>
      <c r="N29" s="107"/>
      <c r="O29" s="107"/>
      <c r="P29" s="107"/>
      <c r="Q29" s="107"/>
      <c r="R29" s="108"/>
      <c r="S29" s="2"/>
    </row>
    <row r="30" spans="1:19" ht="20" thickBot="1">
      <c r="B30" s="49" t="s">
        <v>30</v>
      </c>
      <c r="C30" s="50" t="s">
        <v>34</v>
      </c>
      <c r="D30" s="50" t="s">
        <v>32</v>
      </c>
      <c r="E30" s="50" t="s">
        <v>9</v>
      </c>
      <c r="F30" s="50" t="s">
        <v>3</v>
      </c>
      <c r="G30" s="51" t="s">
        <v>2</v>
      </c>
      <c r="H30" s="51" t="str">
        <f>IF(SUM(G31:G35)=0," ",SUMIF(G31:G35,1,E31:E35))</f>
        <v xml:space="preserve"> </v>
      </c>
      <c r="I30" s="52" t="s">
        <v>31</v>
      </c>
      <c r="J30" s="24"/>
      <c r="K30" s="49" t="s">
        <v>30</v>
      </c>
      <c r="L30" s="50" t="s">
        <v>34</v>
      </c>
      <c r="M30" s="50" t="s">
        <v>32</v>
      </c>
      <c r="N30" s="50" t="s">
        <v>9</v>
      </c>
      <c r="O30" s="50" t="s">
        <v>3</v>
      </c>
      <c r="P30" s="51" t="s">
        <v>2</v>
      </c>
      <c r="Q30" s="51" t="str">
        <f>IF(SUM(P31:P35)=0," ",SUMIF(P31:P35,1,N31:N35))</f>
        <v xml:space="preserve"> </v>
      </c>
      <c r="R30" s="52" t="s">
        <v>31</v>
      </c>
      <c r="S30" s="2"/>
    </row>
    <row r="31" spans="1:19" ht="42" customHeight="1">
      <c r="B31" s="25"/>
      <c r="C31" s="32"/>
      <c r="D31" s="25"/>
      <c r="E31" s="40"/>
      <c r="F31" s="22">
        <f t="shared" ref="F31:F35" si="0">IF(D31="",0,1)</f>
        <v>0</v>
      </c>
      <c r="G31" s="22">
        <f t="shared" ref="G31:G35" si="1">IF(OR(D31="",D31="Pass",D31="Fail"),0,1)</f>
        <v>0</v>
      </c>
      <c r="H31" s="27" t="str">
        <f t="shared" ref="H31:H35" si="2">IF(G31=1,D31*E31,"")</f>
        <v/>
      </c>
      <c r="I31" s="26"/>
      <c r="J31" s="53"/>
      <c r="K31" s="25"/>
      <c r="L31" s="32"/>
      <c r="M31" s="25"/>
      <c r="N31" s="26"/>
      <c r="O31" s="22">
        <f t="shared" ref="O31:O35" si="3">IF(M31="",0,1)</f>
        <v>0</v>
      </c>
      <c r="P31" s="22">
        <f t="shared" ref="P31:P35" si="4">IF(OR(M31="",M31="Pass",M31="Fail"),0,1)</f>
        <v>0</v>
      </c>
      <c r="Q31" s="27" t="str">
        <f t="shared" ref="Q31:Q35" si="5">IF(P31=1,M31*N31,"")</f>
        <v/>
      </c>
      <c r="R31" s="26"/>
      <c r="S31" s="2"/>
    </row>
    <row r="32" spans="1:19" ht="42" customHeight="1">
      <c r="B32" s="25"/>
      <c r="C32" s="32"/>
      <c r="D32" s="25"/>
      <c r="E32" s="40"/>
      <c r="F32" s="27">
        <f t="shared" si="0"/>
        <v>0</v>
      </c>
      <c r="G32" s="27">
        <f t="shared" si="1"/>
        <v>0</v>
      </c>
      <c r="H32" s="27" t="str">
        <f t="shared" si="2"/>
        <v/>
      </c>
      <c r="I32" s="26"/>
      <c r="J32" s="53"/>
      <c r="K32" s="25"/>
      <c r="L32" s="32"/>
      <c r="M32" s="25"/>
      <c r="N32" s="26"/>
      <c r="O32" s="27">
        <f t="shared" si="3"/>
        <v>0</v>
      </c>
      <c r="P32" s="27">
        <f t="shared" si="4"/>
        <v>0</v>
      </c>
      <c r="Q32" s="27" t="str">
        <f t="shared" si="5"/>
        <v/>
      </c>
      <c r="R32" s="26"/>
    </row>
    <row r="33" spans="1:19" ht="42" customHeight="1">
      <c r="B33" s="25"/>
      <c r="C33" s="32"/>
      <c r="D33" s="25"/>
      <c r="E33" s="40"/>
      <c r="F33" s="27">
        <f t="shared" si="0"/>
        <v>0</v>
      </c>
      <c r="G33" s="27">
        <f t="shared" si="1"/>
        <v>0</v>
      </c>
      <c r="H33" s="27" t="str">
        <f t="shared" si="2"/>
        <v/>
      </c>
      <c r="I33" s="26"/>
      <c r="J33" s="53"/>
      <c r="K33" s="25"/>
      <c r="L33" s="32"/>
      <c r="M33" s="25"/>
      <c r="N33" s="26"/>
      <c r="O33" s="27">
        <f t="shared" si="3"/>
        <v>0</v>
      </c>
      <c r="P33" s="27">
        <f t="shared" si="4"/>
        <v>0</v>
      </c>
      <c r="Q33" s="27" t="str">
        <f t="shared" si="5"/>
        <v/>
      </c>
      <c r="R33" s="26"/>
    </row>
    <row r="34" spans="1:19" ht="42" customHeight="1">
      <c r="B34" s="25"/>
      <c r="C34" s="32"/>
      <c r="D34" s="25"/>
      <c r="E34" s="40"/>
      <c r="F34" s="27">
        <f t="shared" si="0"/>
        <v>0</v>
      </c>
      <c r="G34" s="27">
        <f t="shared" si="1"/>
        <v>0</v>
      </c>
      <c r="H34" s="27" t="str">
        <f t="shared" si="2"/>
        <v/>
      </c>
      <c r="I34" s="26"/>
      <c r="J34" s="53"/>
      <c r="K34" s="25"/>
      <c r="L34" s="32"/>
      <c r="M34" s="25"/>
      <c r="N34" s="26"/>
      <c r="O34" s="27">
        <f t="shared" si="3"/>
        <v>0</v>
      </c>
      <c r="P34" s="27">
        <f t="shared" si="4"/>
        <v>0</v>
      </c>
      <c r="Q34" s="27" t="str">
        <f t="shared" si="5"/>
        <v/>
      </c>
      <c r="R34" s="26"/>
    </row>
    <row r="35" spans="1:19" ht="42" customHeight="1">
      <c r="A35" s="5"/>
      <c r="B35" s="28"/>
      <c r="C35" s="34"/>
      <c r="D35" s="28"/>
      <c r="E35" s="46"/>
      <c r="F35" s="30">
        <f t="shared" si="0"/>
        <v>0</v>
      </c>
      <c r="G35" s="30">
        <f t="shared" si="1"/>
        <v>0</v>
      </c>
      <c r="H35" s="31" t="str">
        <f t="shared" si="2"/>
        <v/>
      </c>
      <c r="I35" s="29"/>
      <c r="J35" s="53"/>
      <c r="K35" s="28"/>
      <c r="L35" s="34"/>
      <c r="M35" s="28"/>
      <c r="N35" s="29"/>
      <c r="O35" s="30">
        <f t="shared" si="3"/>
        <v>0</v>
      </c>
      <c r="P35" s="30">
        <f t="shared" si="4"/>
        <v>0</v>
      </c>
      <c r="Q35" s="31" t="str">
        <f t="shared" si="5"/>
        <v/>
      </c>
      <c r="R35" s="29"/>
    </row>
    <row r="36" spans="1:19" ht="19">
      <c r="A36" s="5"/>
      <c r="B36" s="47"/>
      <c r="C36" s="47" t="s">
        <v>11</v>
      </c>
      <c r="D36" s="48"/>
      <c r="E36" s="24">
        <v>15</v>
      </c>
      <c r="F36" s="24"/>
      <c r="G36" s="24"/>
      <c r="H36" s="24"/>
      <c r="I36" s="24"/>
      <c r="J36" s="48"/>
      <c r="K36" s="47"/>
      <c r="L36" s="47" t="s">
        <v>11</v>
      </c>
      <c r="M36" s="48"/>
      <c r="N36" s="24">
        <v>15</v>
      </c>
      <c r="O36" s="24"/>
      <c r="P36" s="24"/>
      <c r="Q36" s="24"/>
      <c r="R36" s="24"/>
    </row>
    <row r="37" spans="1:19" ht="18" customHeight="1">
      <c r="A37" s="5"/>
      <c r="B37" s="47"/>
      <c r="C37" s="47" t="s">
        <v>12</v>
      </c>
      <c r="D37" s="48"/>
      <c r="E37" s="24">
        <f>IF(SUMIF(F31:F35,1,E31:E35)&lt;15,SUMIF(F31:F35,1,E31:E35),15)</f>
        <v>0</v>
      </c>
      <c r="F37" s="24"/>
      <c r="G37" s="24"/>
      <c r="H37" s="24"/>
      <c r="I37" s="24"/>
      <c r="J37" s="48"/>
      <c r="K37" s="47"/>
      <c r="L37" s="47" t="s">
        <v>12</v>
      </c>
      <c r="M37" s="48"/>
      <c r="N37" s="24">
        <f>IF(SUMIF(O31:O35,1,N31:N35)&lt;15,SUMIF(O31:O35,1,N31:N35),15)</f>
        <v>0</v>
      </c>
      <c r="O37" s="24"/>
      <c r="P37" s="24"/>
      <c r="Q37" s="24"/>
      <c r="R37" s="24"/>
    </row>
    <row r="38" spans="1:19" ht="18" customHeight="1">
      <c r="A38" s="5"/>
      <c r="B38" s="47"/>
      <c r="C38" s="47" t="s">
        <v>13</v>
      </c>
      <c r="D38" s="48"/>
      <c r="E38" s="24">
        <f>IF(E36-E37&lt;=0,"erledigt",E36-E37)</f>
        <v>15</v>
      </c>
      <c r="F38" s="24"/>
      <c r="G38" s="24"/>
      <c r="H38" s="24"/>
      <c r="I38" s="24"/>
      <c r="J38" s="48"/>
      <c r="K38" s="47"/>
      <c r="L38" s="47" t="s">
        <v>13</v>
      </c>
      <c r="M38" s="48"/>
      <c r="N38" s="24">
        <f>IF(N36-N37&lt;=0,"erledigt",N36-N37)</f>
        <v>15</v>
      </c>
      <c r="O38" s="24"/>
      <c r="P38" s="24"/>
      <c r="Q38" s="24"/>
      <c r="R38" s="24"/>
    </row>
    <row r="39" spans="1:19" ht="14" customHeight="1" thickBot="1"/>
    <row r="40" spans="1:19" ht="31" customHeight="1" thickBot="1">
      <c r="B40" s="112" t="s">
        <v>15</v>
      </c>
      <c r="C40" s="113"/>
      <c r="D40" s="113"/>
      <c r="E40" s="113"/>
      <c r="F40" s="113"/>
      <c r="G40" s="113"/>
      <c r="H40" s="113"/>
      <c r="I40" s="113"/>
      <c r="J40" s="113"/>
      <c r="K40" s="113"/>
      <c r="L40" s="113"/>
      <c r="M40" s="113"/>
      <c r="N40" s="113"/>
      <c r="O40" s="113"/>
      <c r="P40" s="113"/>
      <c r="Q40" s="113"/>
      <c r="R40" s="114"/>
      <c r="S40" s="2"/>
    </row>
    <row r="41" spans="1:19" ht="20" thickBot="1">
      <c r="B41" s="49" t="s">
        <v>30</v>
      </c>
      <c r="C41" s="50" t="s">
        <v>34</v>
      </c>
      <c r="D41" s="50" t="s">
        <v>32</v>
      </c>
      <c r="E41" s="50" t="s">
        <v>9</v>
      </c>
      <c r="F41" s="50" t="s">
        <v>3</v>
      </c>
      <c r="G41" s="51" t="s">
        <v>2</v>
      </c>
      <c r="H41" s="51" t="str">
        <f>IF(SUM(G42:G46)=0," ",SUMIF(G42:G46,1,E42:E46))</f>
        <v xml:space="preserve"> </v>
      </c>
      <c r="I41" s="52" t="s">
        <v>31</v>
      </c>
      <c r="J41" s="14"/>
      <c r="K41" s="49" t="s">
        <v>30</v>
      </c>
      <c r="L41" s="50" t="s">
        <v>34</v>
      </c>
      <c r="M41" s="50" t="s">
        <v>32</v>
      </c>
      <c r="N41" s="50" t="s">
        <v>9</v>
      </c>
      <c r="O41" s="50" t="s">
        <v>3</v>
      </c>
      <c r="P41" s="51" t="s">
        <v>2</v>
      </c>
      <c r="Q41" s="51" t="str">
        <f>IF(SUM(P42:P46)=0," ",SUMIF(P42:P46,1,N42:N46))</f>
        <v xml:space="preserve"> </v>
      </c>
      <c r="R41" s="52" t="s">
        <v>31</v>
      </c>
      <c r="S41" s="2"/>
    </row>
    <row r="42" spans="1:19" ht="42" customHeight="1">
      <c r="A42" s="5"/>
      <c r="B42" s="57"/>
      <c r="C42" s="58"/>
      <c r="D42" s="59"/>
      <c r="E42" s="60"/>
      <c r="F42" s="61">
        <f t="shared" ref="F42:F43" si="6">IF(D42="",0,1)</f>
        <v>0</v>
      </c>
      <c r="G42" s="62">
        <f t="shared" ref="G42:G43" si="7">IF(OR(D42="",D42="Pass",D42="Fail"),0,1)</f>
        <v>0</v>
      </c>
      <c r="H42" s="61" t="str">
        <f t="shared" ref="H42:H43" si="8">IF(G42=1,D42*E42,"")</f>
        <v/>
      </c>
      <c r="I42" s="60"/>
      <c r="J42" s="53"/>
      <c r="K42" s="25"/>
      <c r="L42" s="32"/>
      <c r="M42" s="25"/>
      <c r="N42" s="26"/>
      <c r="O42" s="22">
        <f>IF(M42="",0,1)</f>
        <v>0</v>
      </c>
      <c r="P42" s="22">
        <f t="shared" ref="P42:P45" si="9">IF(OR(M42="",M42="Pass",M42="Fail"),0,1)</f>
        <v>0</v>
      </c>
      <c r="Q42" s="22" t="str">
        <f>IF(P42=1,M42*N42,"")</f>
        <v/>
      </c>
      <c r="R42" s="26"/>
      <c r="S42" s="2"/>
    </row>
    <row r="43" spans="1:19" ht="42" customHeight="1">
      <c r="B43" s="63"/>
      <c r="C43" s="64"/>
      <c r="D43" s="65"/>
      <c r="E43" s="66"/>
      <c r="F43" s="24">
        <f t="shared" si="6"/>
        <v>0</v>
      </c>
      <c r="G43" s="67">
        <f t="shared" si="7"/>
        <v>0</v>
      </c>
      <c r="H43" s="24" t="str">
        <f t="shared" si="8"/>
        <v/>
      </c>
      <c r="I43" s="66"/>
      <c r="J43" s="53"/>
      <c r="K43" s="25"/>
      <c r="L43" s="32"/>
      <c r="M43" s="25"/>
      <c r="N43" s="26"/>
      <c r="O43" s="27">
        <f t="shared" ref="O43:O45" si="10">IF(M43="",0,1)</f>
        <v>0</v>
      </c>
      <c r="P43" s="27">
        <f t="shared" si="9"/>
        <v>0</v>
      </c>
      <c r="Q43" s="27" t="str">
        <f t="shared" ref="Q43:Q45" si="11">IF(P43=1,M43*N43,"")</f>
        <v/>
      </c>
      <c r="R43" s="26"/>
    </row>
    <row r="44" spans="1:19" ht="42" customHeight="1">
      <c r="B44" s="63"/>
      <c r="C44" s="64"/>
      <c r="D44" s="65"/>
      <c r="E44" s="66"/>
      <c r="F44" s="24">
        <f t="shared" ref="F44" si="12">IF(D44="",0,1)</f>
        <v>0</v>
      </c>
      <c r="G44" s="67">
        <f t="shared" ref="G44" si="13">IF(OR(D44="",D44="Pass",D44="Fail"),0,1)</f>
        <v>0</v>
      </c>
      <c r="H44" s="24" t="str">
        <f t="shared" ref="H44" si="14">IF(G44=1,D44*E44,"")</f>
        <v/>
      </c>
      <c r="I44" s="66"/>
      <c r="J44" s="53"/>
      <c r="K44" s="25"/>
      <c r="L44" s="32"/>
      <c r="M44" s="25"/>
      <c r="N44" s="26"/>
      <c r="O44" s="27">
        <f t="shared" ref="O44" si="15">IF(M44="",0,1)</f>
        <v>0</v>
      </c>
      <c r="P44" s="27">
        <f t="shared" ref="P44" si="16">IF(OR(M44="",M44="Pass",M44="Fail"),0,1)</f>
        <v>0</v>
      </c>
      <c r="Q44" s="27" t="str">
        <f t="shared" ref="Q44" si="17">IF(P44=1,M44*N44,"")</f>
        <v/>
      </c>
      <c r="R44" s="26"/>
    </row>
    <row r="45" spans="1:19" ht="42" customHeight="1">
      <c r="B45" s="18"/>
      <c r="C45" s="68"/>
      <c r="D45" s="19"/>
      <c r="E45" s="69"/>
      <c r="F45" s="70">
        <f t="shared" ref="F45" si="18">IF(D45="",0,1)</f>
        <v>0</v>
      </c>
      <c r="G45" s="71">
        <f t="shared" ref="G45" si="19">IF(OR(D45="",D45="Pass",D45="Fail"),0,1)</f>
        <v>0</v>
      </c>
      <c r="H45" s="70" t="str">
        <f t="shared" ref="H45" si="20">IF(G45=1,D45*E45,"")</f>
        <v/>
      </c>
      <c r="I45" s="69"/>
      <c r="J45" s="53"/>
      <c r="K45" s="28"/>
      <c r="L45" s="34"/>
      <c r="M45" s="28"/>
      <c r="N45" s="29"/>
      <c r="O45" s="30">
        <f t="shared" si="10"/>
        <v>0</v>
      </c>
      <c r="P45" s="30">
        <f t="shared" si="9"/>
        <v>0</v>
      </c>
      <c r="Q45" s="30" t="str">
        <f t="shared" si="11"/>
        <v/>
      </c>
      <c r="R45" s="29"/>
    </row>
    <row r="46" spans="1:19" ht="19">
      <c r="B46" s="47"/>
      <c r="C46" s="47" t="s">
        <v>11</v>
      </c>
      <c r="D46" s="48"/>
      <c r="E46" s="24">
        <v>6</v>
      </c>
      <c r="F46" s="24"/>
      <c r="G46" s="24"/>
      <c r="H46" s="24"/>
      <c r="I46" s="24"/>
      <c r="J46" s="48"/>
      <c r="K46" s="47"/>
      <c r="L46" s="47" t="s">
        <v>11</v>
      </c>
      <c r="M46" s="48"/>
      <c r="N46" s="24">
        <v>6</v>
      </c>
      <c r="O46" s="24"/>
      <c r="P46" s="24"/>
      <c r="Q46" s="24"/>
      <c r="R46" s="24"/>
    </row>
    <row r="47" spans="1:19" ht="18" customHeight="1">
      <c r="B47" s="47"/>
      <c r="C47" s="47" t="s">
        <v>12</v>
      </c>
      <c r="D47" s="48"/>
      <c r="E47" s="24">
        <f>IF(SUMIF(F42:F45,1,E42:E45)&lt;6,SUMIF(F42:F45,1,E42:E45),6)</f>
        <v>0</v>
      </c>
      <c r="F47" s="24"/>
      <c r="G47" s="24"/>
      <c r="H47" s="24"/>
      <c r="I47" s="24"/>
      <c r="J47" s="48"/>
      <c r="K47" s="47"/>
      <c r="L47" s="47" t="s">
        <v>12</v>
      </c>
      <c r="M47" s="48"/>
      <c r="N47" s="24">
        <f>IF(SUMIF(O42:O45,1,N42:N45)&lt;6,SUMIF(O42:O45,1,N42:N45),6)</f>
        <v>0</v>
      </c>
      <c r="O47" s="24"/>
      <c r="P47" s="24"/>
      <c r="Q47" s="24"/>
      <c r="R47" s="24"/>
    </row>
    <row r="48" spans="1:19" ht="18" customHeight="1">
      <c r="B48" s="47"/>
      <c r="C48" s="47" t="s">
        <v>13</v>
      </c>
      <c r="D48" s="48"/>
      <c r="E48" s="24">
        <f>IF(E46-E47&lt;=0,"erledigt",E46-E47)</f>
        <v>6</v>
      </c>
      <c r="F48" s="24"/>
      <c r="G48" s="24"/>
      <c r="H48" s="24"/>
      <c r="I48" s="24"/>
      <c r="J48" s="48"/>
      <c r="K48" s="47"/>
      <c r="L48" s="47" t="s">
        <v>13</v>
      </c>
      <c r="M48" s="48"/>
      <c r="N48" s="24">
        <f>IF(N46-N47&lt;=0,"erledigt",N46-N47)</f>
        <v>6</v>
      </c>
      <c r="O48" s="24"/>
      <c r="P48" s="24"/>
      <c r="Q48" s="24"/>
      <c r="R48" s="24"/>
    </row>
    <row r="49" spans="1:18" ht="14" customHeight="1" thickBot="1"/>
    <row r="50" spans="1:18" ht="31" customHeight="1" thickBot="1">
      <c r="B50" s="106" t="s">
        <v>7</v>
      </c>
      <c r="C50" s="109"/>
      <c r="D50" s="50" t="s">
        <v>32</v>
      </c>
      <c r="E50" s="50" t="s">
        <v>1</v>
      </c>
      <c r="F50" s="50" t="s">
        <v>3</v>
      </c>
      <c r="G50" s="51" t="s">
        <v>2</v>
      </c>
      <c r="H50" s="51">
        <f>D51*E51</f>
        <v>0</v>
      </c>
      <c r="I50" s="52" t="s">
        <v>31</v>
      </c>
      <c r="J50" s="48"/>
      <c r="K50" s="110" t="s">
        <v>10</v>
      </c>
      <c r="L50" s="111"/>
      <c r="M50" s="79"/>
      <c r="N50" s="78"/>
      <c r="O50" s="78"/>
      <c r="P50" s="78"/>
      <c r="Q50" s="78"/>
      <c r="R50" s="56" t="str">
        <f>IF(SUM(H42:H45,Q42:Q45,H31:H35,Q31:Q35,Q20:Q24,H20:H24,H9:H13,Q9:Q13,H50)=0," ",MROUND(SUM(H42:H45,Q42:Q45,H31:H35,Q31:Q35,Q20:Q24,H20:H24,H9:H13,Q9:Q13,H50)/O51,0.1))</f>
        <v xml:space="preserve"> </v>
      </c>
    </row>
    <row r="51" spans="1:18" ht="32" customHeight="1">
      <c r="B51" s="96"/>
      <c r="C51" s="97"/>
      <c r="D51" s="100"/>
      <c r="E51" s="102">
        <v>30</v>
      </c>
      <c r="F51" s="104">
        <f>IF(D51="",0,1)</f>
        <v>0</v>
      </c>
      <c r="G51" s="104">
        <f>IF(D51="",0,1)</f>
        <v>0</v>
      </c>
      <c r="H51" s="104" t="str">
        <f>IF(NOT(D51=""),E51," ")</f>
        <v xml:space="preserve"> </v>
      </c>
      <c r="I51" s="102"/>
      <c r="J51" s="53"/>
      <c r="K51" s="89" t="s">
        <v>35</v>
      </c>
      <c r="L51" s="90"/>
      <c r="M51" s="48"/>
      <c r="N51" s="24"/>
      <c r="O51" s="24">
        <f>SUM(Q41,H41,H30,Q30,Q19,H19,H8,Q8,H51)</f>
        <v>0</v>
      </c>
      <c r="P51" s="24"/>
      <c r="Q51" s="24"/>
      <c r="R51" s="80">
        <f>SUM(E47,N47,N37,E37,E26,N26,E15,IF(F51=0,0,E51),N15)</f>
        <v>0</v>
      </c>
    </row>
    <row r="52" spans="1:18" ht="25" customHeight="1" thickBot="1">
      <c r="A52" s="5"/>
      <c r="B52" s="98"/>
      <c r="C52" s="99"/>
      <c r="D52" s="101"/>
      <c r="E52" s="103"/>
      <c r="F52" s="105"/>
      <c r="G52" s="105"/>
      <c r="H52" s="105"/>
      <c r="I52" s="103"/>
      <c r="J52" s="53"/>
      <c r="K52" s="94" t="s">
        <v>36</v>
      </c>
      <c r="L52" s="95"/>
      <c r="M52" s="82"/>
      <c r="N52" s="81"/>
      <c r="O52" s="81"/>
      <c r="P52" s="81"/>
      <c r="Q52" s="81"/>
      <c r="R52" s="83">
        <v>120</v>
      </c>
    </row>
    <row r="53" spans="1:18" ht="25" customHeight="1">
      <c r="A53" s="13"/>
      <c r="B53" s="72"/>
      <c r="C53" s="72"/>
      <c r="D53" s="72"/>
      <c r="E53" s="53"/>
      <c r="F53" s="53"/>
      <c r="G53" s="38"/>
      <c r="H53" s="38"/>
      <c r="I53" s="53"/>
      <c r="J53" s="53"/>
      <c r="K53" s="65"/>
      <c r="L53" s="38"/>
      <c r="M53" s="38"/>
      <c r="N53" s="38"/>
      <c r="O53" s="38"/>
      <c r="P53" s="38"/>
      <c r="Q53" s="38"/>
      <c r="R53" s="38"/>
    </row>
    <row r="54" spans="1:18" ht="14" customHeight="1">
      <c r="B54" s="72"/>
      <c r="C54" s="72"/>
      <c r="D54" s="72"/>
      <c r="E54" s="53"/>
      <c r="F54" s="53"/>
      <c r="G54" s="38"/>
      <c r="H54" s="38"/>
      <c r="I54" s="53"/>
      <c r="J54" s="53"/>
      <c r="K54" s="65"/>
      <c r="L54" s="38"/>
      <c r="M54" s="38"/>
      <c r="N54" s="38"/>
      <c r="O54" s="38"/>
      <c r="P54" s="38"/>
      <c r="Q54" s="38"/>
      <c r="R54" s="38"/>
    </row>
    <row r="55" spans="1:18" ht="31" customHeight="1" thickBot="1">
      <c r="B55" s="91" t="s">
        <v>33</v>
      </c>
      <c r="C55" s="92"/>
      <c r="D55" s="92"/>
      <c r="E55" s="92"/>
      <c r="F55" s="92"/>
      <c r="G55" s="92"/>
      <c r="H55" s="92"/>
      <c r="I55" s="92"/>
      <c r="J55" s="92"/>
      <c r="K55" s="92"/>
      <c r="L55" s="92"/>
      <c r="M55" s="92"/>
      <c r="N55" s="92"/>
      <c r="O55" s="92"/>
      <c r="P55" s="92"/>
      <c r="Q55" s="92"/>
      <c r="R55" s="93"/>
    </row>
    <row r="56" spans="1:18" ht="20" thickBot="1">
      <c r="B56" s="21" t="s">
        <v>30</v>
      </c>
      <c r="C56" s="50" t="s">
        <v>34</v>
      </c>
      <c r="D56" s="21" t="s">
        <v>32</v>
      </c>
      <c r="E56" s="21" t="s">
        <v>9</v>
      </c>
      <c r="F56" s="21" t="s">
        <v>3</v>
      </c>
      <c r="G56" s="23" t="s">
        <v>2</v>
      </c>
      <c r="H56" s="23" t="str">
        <f>IF(SUM(G57:G62)=0," ",SUMIF(G57:G62,1,E57:E62))</f>
        <v xml:space="preserve"> </v>
      </c>
      <c r="I56" s="23" t="s">
        <v>31</v>
      </c>
      <c r="J56" s="73"/>
      <c r="K56" s="21" t="s">
        <v>30</v>
      </c>
      <c r="L56" s="85" t="s">
        <v>34</v>
      </c>
      <c r="M56" s="21" t="s">
        <v>32</v>
      </c>
      <c r="N56" s="21" t="s">
        <v>9</v>
      </c>
      <c r="O56" s="21" t="s">
        <v>3</v>
      </c>
      <c r="P56" s="23" t="s">
        <v>2</v>
      </c>
      <c r="Q56" s="23" t="str">
        <f>IF(SUM(P57:P62)=0," ",SUMIF(P57:P62,1,N57:N62))</f>
        <v xml:space="preserve"> </v>
      </c>
      <c r="R56" s="23" t="s">
        <v>31</v>
      </c>
    </row>
    <row r="57" spans="1:18" ht="37" customHeight="1">
      <c r="B57" s="25"/>
      <c r="C57" s="32"/>
      <c r="D57" s="25"/>
      <c r="E57" s="38"/>
      <c r="F57" s="38"/>
      <c r="G57" s="38"/>
      <c r="H57" s="38"/>
      <c r="I57" s="26"/>
      <c r="J57" s="74"/>
      <c r="K57" s="25"/>
      <c r="L57" s="75"/>
      <c r="M57" s="26"/>
      <c r="N57" s="38"/>
      <c r="O57" s="38"/>
      <c r="P57" s="38"/>
      <c r="Q57" s="38"/>
      <c r="R57" s="26"/>
    </row>
    <row r="58" spans="1:18" ht="37" customHeight="1">
      <c r="B58" s="25"/>
      <c r="C58" s="32"/>
      <c r="D58" s="25"/>
      <c r="E58" s="38"/>
      <c r="F58" s="38"/>
      <c r="G58" s="38"/>
      <c r="H58" s="38"/>
      <c r="I58" s="26"/>
      <c r="J58" s="74"/>
      <c r="K58" s="25"/>
      <c r="L58" s="75"/>
      <c r="M58" s="26"/>
      <c r="N58" s="38"/>
      <c r="O58" s="38"/>
      <c r="P58" s="38"/>
      <c r="Q58" s="38"/>
      <c r="R58" s="26"/>
    </row>
    <row r="59" spans="1:18" ht="37" customHeight="1">
      <c r="B59" s="25"/>
      <c r="C59" s="32"/>
      <c r="D59" s="25"/>
      <c r="E59" s="38"/>
      <c r="F59" s="38"/>
      <c r="G59" s="38"/>
      <c r="H59" s="38"/>
      <c r="I59" s="26"/>
      <c r="J59" s="74"/>
      <c r="K59" s="25"/>
      <c r="L59" s="75"/>
      <c r="M59" s="26"/>
      <c r="N59" s="38"/>
      <c r="O59" s="38"/>
      <c r="P59" s="38"/>
      <c r="Q59" s="38"/>
      <c r="R59" s="26"/>
    </row>
    <row r="60" spans="1:18" ht="37" customHeight="1">
      <c r="B60" s="28"/>
      <c r="C60" s="34"/>
      <c r="D60" s="28"/>
      <c r="E60" s="76"/>
      <c r="F60" s="76"/>
      <c r="G60" s="76"/>
      <c r="H60" s="76"/>
      <c r="I60" s="29"/>
      <c r="J60" s="74"/>
      <c r="K60" s="28"/>
      <c r="L60" s="77"/>
      <c r="M60" s="29"/>
      <c r="N60" s="76"/>
      <c r="O60" s="76"/>
      <c r="P60" s="76"/>
      <c r="Q60" s="76"/>
      <c r="R60" s="29"/>
    </row>
    <row r="61" spans="1:18" ht="37" customHeight="1">
      <c r="J61" s="13"/>
    </row>
    <row r="62" spans="1:18" ht="37" customHeight="1">
      <c r="A62" s="11"/>
      <c r="B62" s="12"/>
      <c r="C62" s="12" t="s">
        <v>37</v>
      </c>
      <c r="D62" s="12"/>
      <c r="E62" s="11"/>
      <c r="F62" s="11"/>
    </row>
    <row r="63" spans="1:18" ht="37" customHeight="1">
      <c r="A63" s="11"/>
      <c r="B63" s="12"/>
      <c r="C63" s="12"/>
      <c r="D63" s="12"/>
      <c r="E63" s="11"/>
      <c r="F63" s="11"/>
    </row>
    <row r="64" spans="1:18" ht="37" customHeight="1"/>
    <row r="65" ht="37" customHeight="1"/>
    <row r="66" ht="37" customHeight="1"/>
    <row r="67" ht="37" customHeight="1"/>
    <row r="68" ht="37" customHeight="1"/>
  </sheetData>
  <sheetProtection algorithmName="SHA-512" hashValue="jWbaGZOg86P9xsho3LmjaRBQ81HWMDVFwNXDht7TZJ0PQR0mLa/CtOjxw0XXIZb0hRdWuXe+4GMaBoUhsdLkBg==" saltValue="hr+OXy2VoaBvaI8gi4V+eA==" spinCount="100000" sheet="1" scenarios="1" selectLockedCells="1"/>
  <mergeCells count="28">
    <mergeCell ref="B3:C3"/>
    <mergeCell ref="B18:R18"/>
    <mergeCell ref="B2:R2"/>
    <mergeCell ref="D3:K3"/>
    <mergeCell ref="M3:R3"/>
    <mergeCell ref="M4:R4"/>
    <mergeCell ref="M5:R5"/>
    <mergeCell ref="B7:C7"/>
    <mergeCell ref="D7:I7"/>
    <mergeCell ref="K7:L7"/>
    <mergeCell ref="M7:R7"/>
    <mergeCell ref="D4:K5"/>
    <mergeCell ref="B4:C5"/>
    <mergeCell ref="B29:I29"/>
    <mergeCell ref="K29:R29"/>
    <mergeCell ref="B50:C50"/>
    <mergeCell ref="K50:L50"/>
    <mergeCell ref="B40:R40"/>
    <mergeCell ref="K51:L51"/>
    <mergeCell ref="B55:R55"/>
    <mergeCell ref="K52:L52"/>
    <mergeCell ref="B51:C52"/>
    <mergeCell ref="D51:D52"/>
    <mergeCell ref="E51:E52"/>
    <mergeCell ref="I51:I52"/>
    <mergeCell ref="F51:F52"/>
    <mergeCell ref="G51:G52"/>
    <mergeCell ref="H51:H52"/>
  </mergeCells>
  <phoneticPr fontId="2" type="noConversion"/>
  <conditionalFormatting sqref="E16">
    <cfRule type="cellIs" dxfId="23" priority="24" operator="notEqual">
      <formula>"erledigt"</formula>
    </cfRule>
    <cfRule type="cellIs" dxfId="22" priority="23" operator="equal">
      <formula>"erledigt"</formula>
    </cfRule>
    <cfRule type="cellIs" dxfId="21" priority="22" operator="equal">
      <formula>"offen"</formula>
    </cfRule>
  </conditionalFormatting>
  <conditionalFormatting sqref="E27">
    <cfRule type="cellIs" dxfId="20" priority="12" operator="notEqual">
      <formula>"erledigt"</formula>
    </cfRule>
    <cfRule type="cellIs" dxfId="19" priority="11" operator="equal">
      <formula>"erledigt"</formula>
    </cfRule>
    <cfRule type="cellIs" dxfId="18" priority="10" operator="equal">
      <formula>"offen"</formula>
    </cfRule>
  </conditionalFormatting>
  <conditionalFormatting sqref="E38">
    <cfRule type="cellIs" dxfId="17" priority="7" operator="equal">
      <formula>"offen"</formula>
    </cfRule>
    <cfRule type="cellIs" dxfId="16" priority="8" operator="equal">
      <formula>"erledigt"</formula>
    </cfRule>
    <cfRule type="cellIs" dxfId="15" priority="9" operator="notEqual">
      <formula>"erledigt"</formula>
    </cfRule>
  </conditionalFormatting>
  <conditionalFormatting sqref="E48">
    <cfRule type="cellIs" dxfId="14" priority="4" operator="equal">
      <formula>"offen"</formula>
    </cfRule>
    <cfRule type="cellIs" dxfId="13" priority="6" operator="notEqual">
      <formula>"erledigt"</formula>
    </cfRule>
    <cfRule type="cellIs" dxfId="12" priority="5" operator="equal">
      <formula>"erledigt"</formula>
    </cfRule>
  </conditionalFormatting>
  <conditionalFormatting sqref="N16">
    <cfRule type="cellIs" dxfId="11" priority="1" operator="equal">
      <formula>"offen"</formula>
    </cfRule>
    <cfRule type="cellIs" dxfId="10" priority="3" operator="notEqual">
      <formula>"erledigt"</formula>
    </cfRule>
    <cfRule type="cellIs" dxfId="9" priority="2" operator="equal">
      <formula>"erledigt"</formula>
    </cfRule>
  </conditionalFormatting>
  <conditionalFormatting sqref="N27">
    <cfRule type="cellIs" dxfId="8" priority="21" operator="notEqual">
      <formula>"erledigt"</formula>
    </cfRule>
    <cfRule type="cellIs" dxfId="7" priority="19" operator="equal">
      <formula>"offen"</formula>
    </cfRule>
    <cfRule type="cellIs" dxfId="6" priority="20" operator="equal">
      <formula>"erledigt"</formula>
    </cfRule>
  </conditionalFormatting>
  <conditionalFormatting sqref="N38">
    <cfRule type="cellIs" dxfId="5" priority="17" operator="equal">
      <formula>"erledigt"</formula>
    </cfRule>
    <cfRule type="cellIs" dxfId="4" priority="16" operator="equal">
      <formula>"offen"</formula>
    </cfRule>
    <cfRule type="cellIs" dxfId="3" priority="18" operator="notEqual">
      <formula>"erledigt"</formula>
    </cfRule>
  </conditionalFormatting>
  <conditionalFormatting sqref="N48">
    <cfRule type="cellIs" dxfId="2" priority="14" operator="equal">
      <formula>"erledigt"</formula>
    </cfRule>
    <cfRule type="cellIs" dxfId="1" priority="15" operator="notEqual">
      <formula>"erledigt"</formula>
    </cfRule>
    <cfRule type="cellIs" dxfId="0" priority="13" operator="equal">
      <formula>"offen"</formula>
    </cfRule>
  </conditionalFormatting>
  <pageMargins left="0.75" right="0.75" top="1" bottom="1" header="0.5" footer="0.5"/>
  <pageSetup paperSize="9" scale="42" orientation="portrait" horizontalDpi="4294967292" verticalDpi="4294967292"/>
  <extLst>
    <ext xmlns:x14="http://schemas.microsoft.com/office/spreadsheetml/2009/9/main" uri="{CCE6A557-97BC-4b89-ADB6-D9C93CAAB3DF}">
      <x14:dataValidations xmlns:xm="http://schemas.microsoft.com/office/excel/2006/main" count="6">
        <x14:dataValidation type="list" allowBlank="1" showInputMessage="1" showErrorMessage="1" error="Ungültige Eingabe. _x000d_Bitte nur Werte von 4.0 - 6.0 oder Pass eingeben. _x000d_Nichtbestanden Leistungen nicht benoten." xr:uid="{00000000-0002-0000-0100-000000000000}">
          <x14:formula1>
            <xm:f>Tabelle1!$C$10:$C$31</xm:f>
          </x14:formula1>
          <xm:sqref>D31:D35 M9:M13 D9:D13 D20:D24 M31:M35 M20:M24</xm:sqref>
        </x14:dataValidation>
        <x14:dataValidation type="list" allowBlank="1" showInputMessage="1" showErrorMessage="1" xr:uid="{00000000-0002-0000-0100-000001000000}">
          <x14:formula1>
            <xm:f>Tabelle1!$C$11:$C$31</xm:f>
          </x14:formula1>
          <xm:sqref>D51</xm:sqref>
        </x14:dataValidation>
        <x14:dataValidation type="list" allowBlank="1" showInputMessage="1" showErrorMessage="1" error="Ungültige Eingabe " xr:uid="{00000000-0002-0000-0100-000002000000}">
          <x14:formula1>
            <xm:f>Tabelle1!$C$10:$C$31</xm:f>
          </x14:formula1>
          <xm:sqref>D42:D45 M42:M45</xm:sqref>
        </x14:dataValidation>
        <x14:dataValidation type="list" showInputMessage="1" showErrorMessage="1" xr:uid="{00000000-0002-0000-0100-000003000000}">
          <x14:formula1>
            <xm:f>Tabelle1!$G$10:$G$13</xm:f>
          </x14:formula1>
          <xm:sqref>M7:R7</xm:sqref>
        </x14:dataValidation>
        <x14:dataValidation type="list" allowBlank="1" showInputMessage="1" showErrorMessage="1" xr:uid="{00000000-0002-0000-0100-000004000000}">
          <x14:formula1>
            <xm:f>Tabelle1!$G$10:$G$13</xm:f>
          </x14:formula1>
          <xm:sqref>D3:K3</xm:sqref>
        </x14:dataValidation>
        <x14:dataValidation type="list" showInputMessage="1" showErrorMessage="1" xr:uid="{00000000-0002-0000-0100-000005000000}">
          <x14:formula1>
            <xm:f>Tabelle1!G10:G13</xm:f>
          </x14:formula1>
          <xm:sqref>D7:I7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3"/>
  <sheetViews>
    <sheetView showRuler="0" workbookViewId="0">
      <selection activeCell="B4" sqref="B4:I23"/>
    </sheetView>
  </sheetViews>
  <sheetFormatPr baseColWidth="10" defaultRowHeight="16"/>
  <sheetData>
    <row r="3" spans="2:14" ht="24">
      <c r="J3" s="17" t="s">
        <v>19</v>
      </c>
      <c r="N3" s="17" t="s">
        <v>20</v>
      </c>
    </row>
    <row r="4" spans="2:14">
      <c r="B4" s="140" t="s">
        <v>24</v>
      </c>
      <c r="C4" s="140"/>
      <c r="D4" s="140"/>
      <c r="E4" s="140"/>
      <c r="F4" s="140"/>
      <c r="G4" s="140"/>
      <c r="H4" s="140"/>
      <c r="I4" s="140"/>
    </row>
    <row r="5" spans="2:14">
      <c r="B5" s="140"/>
      <c r="C5" s="140"/>
      <c r="D5" s="140"/>
      <c r="E5" s="140"/>
      <c r="F5" s="140"/>
      <c r="G5" s="140"/>
      <c r="H5" s="140"/>
      <c r="I5" s="140"/>
    </row>
    <row r="6" spans="2:14">
      <c r="B6" s="140"/>
      <c r="C6" s="140"/>
      <c r="D6" s="140"/>
      <c r="E6" s="140"/>
      <c r="F6" s="140"/>
      <c r="G6" s="140"/>
      <c r="H6" s="140"/>
      <c r="I6" s="140"/>
    </row>
    <row r="7" spans="2:14">
      <c r="B7" s="140"/>
      <c r="C7" s="140"/>
      <c r="D7" s="140"/>
      <c r="E7" s="140"/>
      <c r="F7" s="140"/>
      <c r="G7" s="140"/>
      <c r="H7" s="140"/>
      <c r="I7" s="140"/>
    </row>
    <row r="8" spans="2:14">
      <c r="B8" s="140"/>
      <c r="C8" s="140"/>
      <c r="D8" s="140"/>
      <c r="E8" s="140"/>
      <c r="F8" s="140"/>
      <c r="G8" s="140"/>
      <c r="H8" s="140"/>
      <c r="I8" s="140"/>
    </row>
    <row r="9" spans="2:14">
      <c r="B9" s="140"/>
      <c r="C9" s="140"/>
      <c r="D9" s="140"/>
      <c r="E9" s="140"/>
      <c r="F9" s="140"/>
      <c r="G9" s="140"/>
      <c r="H9" s="140"/>
      <c r="I9" s="140"/>
    </row>
    <row r="10" spans="2:14">
      <c r="B10" s="140"/>
      <c r="C10" s="140"/>
      <c r="D10" s="140"/>
      <c r="E10" s="140"/>
      <c r="F10" s="140"/>
      <c r="G10" s="140"/>
      <c r="H10" s="140"/>
      <c r="I10" s="140"/>
    </row>
    <row r="11" spans="2:14">
      <c r="B11" s="140"/>
      <c r="C11" s="140"/>
      <c r="D11" s="140"/>
      <c r="E11" s="140"/>
      <c r="F11" s="140"/>
      <c r="G11" s="140"/>
      <c r="H11" s="140"/>
      <c r="I11" s="140"/>
    </row>
    <row r="12" spans="2:14">
      <c r="B12" s="140"/>
      <c r="C12" s="140"/>
      <c r="D12" s="140"/>
      <c r="E12" s="140"/>
      <c r="F12" s="140"/>
      <c r="G12" s="140"/>
      <c r="H12" s="140"/>
      <c r="I12" s="140"/>
    </row>
    <row r="13" spans="2:14">
      <c r="B13" s="140"/>
      <c r="C13" s="140"/>
      <c r="D13" s="140"/>
      <c r="E13" s="140"/>
      <c r="F13" s="140"/>
      <c r="G13" s="140"/>
      <c r="H13" s="140"/>
      <c r="I13" s="140"/>
    </row>
    <row r="14" spans="2:14">
      <c r="B14" s="140"/>
      <c r="C14" s="140"/>
      <c r="D14" s="140"/>
      <c r="E14" s="140"/>
      <c r="F14" s="140"/>
      <c r="G14" s="140"/>
      <c r="H14" s="140"/>
      <c r="I14" s="140"/>
    </row>
    <row r="15" spans="2:14">
      <c r="B15" s="140"/>
      <c r="C15" s="140"/>
      <c r="D15" s="140"/>
      <c r="E15" s="140"/>
      <c r="F15" s="140"/>
      <c r="G15" s="140"/>
      <c r="H15" s="140"/>
      <c r="I15" s="140"/>
    </row>
    <row r="16" spans="2:14">
      <c r="B16" s="140"/>
      <c r="C16" s="140"/>
      <c r="D16" s="140"/>
      <c r="E16" s="140"/>
      <c r="F16" s="140"/>
      <c r="G16" s="140"/>
      <c r="H16" s="140"/>
      <c r="I16" s="140"/>
    </row>
    <row r="17" spans="2:10">
      <c r="B17" s="140"/>
      <c r="C17" s="140"/>
      <c r="D17" s="140"/>
      <c r="E17" s="140"/>
      <c r="F17" s="140"/>
      <c r="G17" s="140"/>
      <c r="H17" s="140"/>
      <c r="I17" s="140"/>
    </row>
    <row r="18" spans="2:10">
      <c r="B18" s="140"/>
      <c r="C18" s="140"/>
      <c r="D18" s="140"/>
      <c r="E18" s="140"/>
      <c r="F18" s="140"/>
      <c r="G18" s="140"/>
      <c r="H18" s="140"/>
      <c r="I18" s="140"/>
    </row>
    <row r="19" spans="2:10" ht="24">
      <c r="B19" s="140"/>
      <c r="C19" s="140"/>
      <c r="D19" s="140"/>
      <c r="E19" s="140"/>
      <c r="F19" s="140"/>
      <c r="G19" s="140"/>
      <c r="H19" s="140"/>
      <c r="I19" s="140"/>
      <c r="J19" s="17" t="s">
        <v>21</v>
      </c>
    </row>
    <row r="20" spans="2:10">
      <c r="B20" s="140"/>
      <c r="C20" s="140"/>
      <c r="D20" s="140"/>
      <c r="E20" s="140"/>
      <c r="F20" s="140"/>
      <c r="G20" s="140"/>
      <c r="H20" s="140"/>
      <c r="I20" s="140"/>
    </row>
    <row r="21" spans="2:10">
      <c r="B21" s="140"/>
      <c r="C21" s="140"/>
      <c r="D21" s="140"/>
      <c r="E21" s="140"/>
      <c r="F21" s="140"/>
      <c r="G21" s="140"/>
      <c r="H21" s="140"/>
      <c r="I21" s="140"/>
    </row>
    <row r="22" spans="2:10">
      <c r="B22" s="140"/>
      <c r="C22" s="140"/>
      <c r="D22" s="140"/>
      <c r="E22" s="140"/>
      <c r="F22" s="140"/>
      <c r="G22" s="140"/>
      <c r="H22" s="140"/>
      <c r="I22" s="140"/>
    </row>
    <row r="23" spans="2:10">
      <c r="B23" s="140"/>
      <c r="C23" s="140"/>
      <c r="D23" s="140"/>
      <c r="E23" s="140"/>
      <c r="F23" s="140"/>
      <c r="G23" s="140"/>
      <c r="H23" s="140"/>
      <c r="I23" s="140"/>
    </row>
  </sheetData>
  <mergeCells count="1">
    <mergeCell ref="B4:I23"/>
  </mergeCells>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Ruler="0" workbookViewId="0">
      <selection activeCell="D4" sqref="D4:K5"/>
    </sheetView>
  </sheetViews>
  <sheetFormatPr baseColWidth="10" defaultRowHeight="1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9:G31"/>
  <sheetViews>
    <sheetView showRuler="0" workbookViewId="0">
      <selection activeCell="G24" sqref="G24"/>
    </sheetView>
  </sheetViews>
  <sheetFormatPr baseColWidth="10" defaultRowHeight="16"/>
  <cols>
    <col min="7" max="7" width="25.5" bestFit="1" customWidth="1"/>
  </cols>
  <sheetData>
    <row r="9" spans="3:7">
      <c r="C9" t="s">
        <v>4</v>
      </c>
    </row>
    <row r="10" spans="3:7">
      <c r="C10" t="s">
        <v>0</v>
      </c>
      <c r="G10" t="s">
        <v>5</v>
      </c>
    </row>
    <row r="11" spans="3:7">
      <c r="C11" s="16">
        <v>4</v>
      </c>
      <c r="G11" t="s">
        <v>22</v>
      </c>
    </row>
    <row r="12" spans="3:7">
      <c r="C12" s="16">
        <v>4.0999999999999996</v>
      </c>
      <c r="G12" t="s">
        <v>23</v>
      </c>
    </row>
    <row r="13" spans="3:7">
      <c r="C13" s="16">
        <v>4.2</v>
      </c>
      <c r="G13" t="s">
        <v>17</v>
      </c>
    </row>
    <row r="14" spans="3:7">
      <c r="C14" s="16">
        <v>4.3</v>
      </c>
    </row>
    <row r="15" spans="3:7">
      <c r="C15" s="16">
        <v>4.4000000000000004</v>
      </c>
    </row>
    <row r="16" spans="3:7">
      <c r="C16" s="16">
        <v>4.5</v>
      </c>
    </row>
    <row r="17" spans="3:3">
      <c r="C17" s="16">
        <v>4.5999999999999996</v>
      </c>
    </row>
    <row r="18" spans="3:3">
      <c r="C18" s="16">
        <v>4.7</v>
      </c>
    </row>
    <row r="19" spans="3:3">
      <c r="C19" s="16">
        <v>4.8</v>
      </c>
    </row>
    <row r="20" spans="3:3">
      <c r="C20" s="16">
        <v>4.9000000000000004</v>
      </c>
    </row>
    <row r="21" spans="3:3">
      <c r="C21" s="16">
        <v>5</v>
      </c>
    </row>
    <row r="22" spans="3:3">
      <c r="C22" s="16">
        <v>5.0999999999999996</v>
      </c>
    </row>
    <row r="23" spans="3:3">
      <c r="C23" s="16">
        <v>5.2</v>
      </c>
    </row>
    <row r="24" spans="3:3">
      <c r="C24" s="16">
        <v>5.3</v>
      </c>
    </row>
    <row r="25" spans="3:3">
      <c r="C25" s="16">
        <v>5.4</v>
      </c>
    </row>
    <row r="26" spans="3:3">
      <c r="C26" s="16">
        <v>5.5</v>
      </c>
    </row>
    <row r="27" spans="3:3">
      <c r="C27" s="16">
        <v>5.6</v>
      </c>
    </row>
    <row r="28" spans="3:3">
      <c r="C28" s="16">
        <v>5.7</v>
      </c>
    </row>
    <row r="29" spans="3:3">
      <c r="C29" s="16">
        <v>5.8</v>
      </c>
    </row>
    <row r="30" spans="3:3">
      <c r="C30" s="16">
        <v>5.9</v>
      </c>
    </row>
    <row r="31" spans="3:3">
      <c r="C31" s="16">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SFP</vt:lpstr>
      <vt:lpstr>READ ME</vt:lpstr>
      <vt:lpstr>Tabelle2</vt:lpstr>
      <vt:lpstr>Tabelle1</vt:lpstr>
      <vt:lpstr>SFP!Druckbereich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Frei</dc:creator>
  <cp:keywords/>
  <dc:description/>
  <cp:lastModifiedBy>Camelia Chebbi</cp:lastModifiedBy>
  <cp:lastPrinted>2017-02-15T09:28:58Z</cp:lastPrinted>
  <dcterms:created xsi:type="dcterms:W3CDTF">2015-01-15T11:09:07Z</dcterms:created>
  <dcterms:modified xsi:type="dcterms:W3CDTF">2023-08-02T16:53:00Z</dcterms:modified>
  <cp:category/>
</cp:coreProperties>
</file>