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210"/>
  <workbookPr/>
  <mc:AlternateContent xmlns:mc="http://schemas.openxmlformats.org/markup-compatibility/2006">
    <mc:Choice Requires="x15">
      <x15ac:absPath xmlns:x15ac="http://schemas.microsoft.com/office/spreadsheetml/2010/11/ac" url="/Volumes/MSD/Vorlagen/Lehre/MSD 2017/study_progressplan/"/>
    </mc:Choice>
  </mc:AlternateContent>
  <bookViews>
    <workbookView xWindow="0" yWindow="460" windowWidth="36300" windowHeight="20120" tabRatio="500" activeTab="1"/>
  </bookViews>
  <sheets>
    <sheet name="READ ME" sheetId="10" r:id="rId1"/>
    <sheet name="SFP" sheetId="2" r:id="rId2"/>
    <sheet name="Tabelle2" sheetId="9" state="hidden" r:id="rId3"/>
    <sheet name="Tabelle1" sheetId="7" state="hidden" r:id="rId4"/>
  </sheets>
  <definedNames>
    <definedName name="_xlnm.Print_Area" localSheetId="1">SFP!$B$1:$R$62</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O34" i="2" l="1"/>
  <c r="P34" i="2"/>
  <c r="Q34" i="2"/>
  <c r="F34" i="2"/>
  <c r="G34" i="2"/>
  <c r="H34" i="2"/>
  <c r="Q19" i="2"/>
  <c r="H19" i="2"/>
  <c r="N27" i="2"/>
  <c r="E27" i="2"/>
  <c r="O23" i="2"/>
  <c r="P23" i="2"/>
  <c r="Q23" i="2"/>
  <c r="F23" i="2"/>
  <c r="G23" i="2"/>
  <c r="H23" i="2"/>
  <c r="N40" i="2"/>
  <c r="F36" i="2"/>
  <c r="E40" i="2"/>
  <c r="G36" i="2"/>
  <c r="H31" i="2"/>
  <c r="Q31" i="2"/>
  <c r="O37" i="2"/>
  <c r="P37" i="2"/>
  <c r="Q37" i="2"/>
  <c r="F37" i="2"/>
  <c r="G37" i="2"/>
  <c r="H37" i="2"/>
  <c r="F9" i="2"/>
  <c r="F10" i="2"/>
  <c r="F11" i="2"/>
  <c r="F12" i="2"/>
  <c r="F13" i="2"/>
  <c r="E15" i="2"/>
  <c r="O12" i="2"/>
  <c r="N15" i="2"/>
  <c r="P12" i="2"/>
  <c r="Q8" i="2"/>
  <c r="G9" i="2"/>
  <c r="G10" i="2"/>
  <c r="G11" i="2"/>
  <c r="G12" i="2"/>
  <c r="G13" i="2"/>
  <c r="H8" i="2"/>
  <c r="F46" i="2"/>
  <c r="E50" i="2"/>
  <c r="N50" i="2"/>
  <c r="Q44" i="2"/>
  <c r="G46" i="2"/>
  <c r="H44" i="2"/>
  <c r="O47" i="2"/>
  <c r="P47" i="2"/>
  <c r="Q47" i="2"/>
  <c r="F47" i="2"/>
  <c r="G47" i="2"/>
  <c r="H47" i="2"/>
  <c r="O45" i="2"/>
  <c r="G45" i="2"/>
  <c r="G48" i="2"/>
  <c r="P45" i="2"/>
  <c r="P46" i="2"/>
  <c r="P48" i="2"/>
  <c r="H54" i="2"/>
  <c r="G32" i="2"/>
  <c r="G33" i="2"/>
  <c r="G35" i="2"/>
  <c r="G38" i="2"/>
  <c r="P32" i="2"/>
  <c r="P33" i="2"/>
  <c r="P35" i="2"/>
  <c r="P36" i="2"/>
  <c r="P38" i="2"/>
  <c r="P20" i="2"/>
  <c r="P21" i="2"/>
  <c r="P22" i="2"/>
  <c r="P24" i="2"/>
  <c r="P25" i="2"/>
  <c r="G20" i="2"/>
  <c r="G21" i="2"/>
  <c r="G22" i="2"/>
  <c r="G24" i="2"/>
  <c r="G25" i="2"/>
  <c r="P9" i="2"/>
  <c r="P10" i="2"/>
  <c r="P11" i="2"/>
  <c r="P13" i="2"/>
  <c r="O54" i="2"/>
  <c r="F45" i="2"/>
  <c r="F48" i="2"/>
  <c r="O46" i="2"/>
  <c r="O48" i="2"/>
  <c r="F54" i="2"/>
  <c r="O32" i="2"/>
  <c r="O33" i="2"/>
  <c r="O35" i="2"/>
  <c r="O36" i="2"/>
  <c r="O38" i="2"/>
  <c r="F32" i="2"/>
  <c r="F33" i="2"/>
  <c r="F35" i="2"/>
  <c r="F38" i="2"/>
  <c r="F20" i="2"/>
  <c r="F21" i="2"/>
  <c r="F22" i="2"/>
  <c r="F24" i="2"/>
  <c r="F25" i="2"/>
  <c r="O20" i="2"/>
  <c r="O21" i="2"/>
  <c r="O22" i="2"/>
  <c r="O24" i="2"/>
  <c r="O25" i="2"/>
  <c r="O9" i="2"/>
  <c r="O10" i="2"/>
  <c r="O11" i="2"/>
  <c r="O13" i="2"/>
  <c r="R54" i="2"/>
  <c r="H45" i="2"/>
  <c r="H46" i="2"/>
  <c r="H48" i="2"/>
  <c r="Q45" i="2"/>
  <c r="Q46" i="2"/>
  <c r="Q48" i="2"/>
  <c r="H53" i="2"/>
  <c r="H9" i="2"/>
  <c r="H32" i="2"/>
  <c r="H33" i="2"/>
  <c r="H35" i="2"/>
  <c r="H36" i="2"/>
  <c r="H38" i="2"/>
  <c r="Q32" i="2"/>
  <c r="Q33" i="2"/>
  <c r="Q35" i="2"/>
  <c r="Q36" i="2"/>
  <c r="Q38" i="2"/>
  <c r="Q20" i="2"/>
  <c r="Q21" i="2"/>
  <c r="Q22" i="2"/>
  <c r="Q24" i="2"/>
  <c r="Q25" i="2"/>
  <c r="H20" i="2"/>
  <c r="H21" i="2"/>
  <c r="H22" i="2"/>
  <c r="H24" i="2"/>
  <c r="H25" i="2"/>
  <c r="H10" i="2"/>
  <c r="H11" i="2"/>
  <c r="H12" i="2"/>
  <c r="H13" i="2"/>
  <c r="Q9" i="2"/>
  <c r="Q10" i="2"/>
  <c r="Q11" i="2"/>
  <c r="Q12" i="2"/>
  <c r="Q13" i="2"/>
  <c r="R53" i="2"/>
  <c r="Q59" i="2"/>
  <c r="H59" i="2"/>
  <c r="E16" i="2"/>
  <c r="E51" i="2"/>
  <c r="N51" i="2"/>
  <c r="N41" i="2"/>
  <c r="E41" i="2"/>
  <c r="N28" i="2"/>
  <c r="E28" i="2"/>
  <c r="N16" i="2"/>
  <c r="G54" i="2"/>
</calcChain>
</file>

<file path=xl/sharedStrings.xml><?xml version="1.0" encoding="utf-8"?>
<sst xmlns="http://schemas.openxmlformats.org/spreadsheetml/2006/main" count="129" uniqueCount="38">
  <si>
    <t>Semester</t>
  </si>
  <si>
    <t>Note</t>
  </si>
  <si>
    <t>Pass</t>
  </si>
  <si>
    <t>KP</t>
  </si>
  <si>
    <t>Code</t>
  </si>
  <si>
    <t xml:space="preserve">Code </t>
  </si>
  <si>
    <t>Offen</t>
  </si>
  <si>
    <t>Please select</t>
  </si>
  <si>
    <t>Preparation Master's Thesis (15 CP)</t>
  </si>
  <si>
    <t>Master's Thesis</t>
  </si>
  <si>
    <t>Additional requirements</t>
  </si>
  <si>
    <t>Number</t>
  </si>
  <si>
    <t>Title</t>
  </si>
  <si>
    <t>Grade</t>
  </si>
  <si>
    <t>CP</t>
  </si>
  <si>
    <t>Current weighted grade average</t>
  </si>
  <si>
    <t>Total required creditpoints</t>
  </si>
  <si>
    <t>Total acquired creditpoints</t>
  </si>
  <si>
    <t>required</t>
  </si>
  <si>
    <t>acquired</t>
  </si>
  <si>
    <t>open</t>
  </si>
  <si>
    <t>matriculation number</t>
  </si>
  <si>
    <t>admission per HS / FS year</t>
  </si>
  <si>
    <t>Interdisciplinary Research in Sustainability (24 CP)</t>
  </si>
  <si>
    <t>Complementary Knowledge (12 CP)</t>
  </si>
  <si>
    <t>Focal Areas in Sustainability Research (12 CP)</t>
  </si>
  <si>
    <t>surname, first name</t>
  </si>
  <si>
    <t>focus area</t>
  </si>
  <si>
    <t>date of issue</t>
  </si>
  <si>
    <r>
      <rPr>
        <b/>
        <sz val="14"/>
        <color indexed="8"/>
        <rFont val="Helvetica Neue Fein"/>
      </rPr>
      <t>Study Progress Plan</t>
    </r>
    <r>
      <rPr>
        <sz val="12"/>
        <color indexed="8"/>
        <rFont val="Helvetica Neue Fein"/>
      </rPr>
      <t xml:space="preserve">
Only authorised boxes are editable. For questions, suggestions or extensions please contact hiwi-msd@unibas.ch.</t>
    </r>
  </si>
  <si>
    <t>Economics</t>
  </si>
  <si>
    <t>Core Competences (15 CP)</t>
  </si>
  <si>
    <t>1.</t>
  </si>
  <si>
    <t xml:space="preserve">2. </t>
  </si>
  <si>
    <t>3.</t>
  </si>
  <si>
    <r>
      <t xml:space="preserve">You can use the Study Progress plan as a tool to get an overview over your studyprogress.
To calculate your grades and creditpoints, </t>
    </r>
    <r>
      <rPr>
        <b/>
        <sz val="12"/>
        <color theme="1"/>
        <rFont val="Helvetica"/>
        <family val="2"/>
      </rPr>
      <t>you have to insert both for each course</t>
    </r>
    <r>
      <rPr>
        <sz val="12"/>
        <color theme="1"/>
        <rFont val="Helvetica"/>
        <family val="2"/>
      </rPr>
      <t xml:space="preserve">.
If you get pass/fail instead of grades, you have to enter pass/fail to tell the computer, that you passed or failed the course. Otherwise the creditpoints will not be taken into account.
If your excel does not compute anything, please go to the 
</t>
    </r>
    <r>
      <rPr>
        <sz val="12"/>
        <color rgb="FFFF0000"/>
        <rFont val="Helvetica"/>
        <family val="2"/>
      </rPr>
      <t>1.</t>
    </r>
    <r>
      <rPr>
        <sz val="12"/>
        <color theme="1"/>
        <rFont val="Helvetica"/>
        <family val="2"/>
      </rPr>
      <t xml:space="preserve"> </t>
    </r>
    <r>
      <rPr>
        <b/>
        <sz val="12"/>
        <color theme="1"/>
        <rFont val="Helvetica"/>
        <family val="2"/>
      </rPr>
      <t>Excel Preferences</t>
    </r>
    <r>
      <rPr>
        <sz val="12"/>
        <color theme="1"/>
        <rFont val="Helvetica"/>
        <family val="2"/>
      </rPr>
      <t xml:space="preserve"> 
</t>
    </r>
    <r>
      <rPr>
        <sz val="12"/>
        <color rgb="FFFF0000"/>
        <rFont val="Helvetica"/>
        <family val="2"/>
      </rPr>
      <t>2.</t>
    </r>
    <r>
      <rPr>
        <sz val="12"/>
        <color theme="1"/>
        <rFont val="Helvetica"/>
        <family val="2"/>
      </rPr>
      <t xml:space="preserve"> under </t>
    </r>
    <r>
      <rPr>
        <b/>
        <sz val="12"/>
        <color theme="1"/>
        <rFont val="Helvetica"/>
        <family val="2"/>
      </rPr>
      <t>Formula and Lists: Calculation</t>
    </r>
    <r>
      <rPr>
        <sz val="12"/>
        <color theme="1"/>
        <rFont val="Helvetica"/>
        <family val="2"/>
      </rPr>
      <t xml:space="preserve"> 
</t>
    </r>
    <r>
      <rPr>
        <sz val="12"/>
        <color rgb="FFFF0000"/>
        <rFont val="Helvetica"/>
        <family val="2"/>
      </rPr>
      <t>3.</t>
    </r>
    <r>
      <rPr>
        <sz val="12"/>
        <color theme="1"/>
        <rFont val="Helvetica"/>
        <family val="2"/>
      </rPr>
      <t xml:space="preserve"> In there you have to set your calculation options on </t>
    </r>
    <r>
      <rPr>
        <b/>
        <sz val="12"/>
        <color theme="1"/>
        <rFont val="Helvetica"/>
        <family val="2"/>
      </rPr>
      <t>Automatic</t>
    </r>
    <r>
      <rPr>
        <sz val="12"/>
        <color theme="1"/>
        <rFont val="Helvetica"/>
        <family val="2"/>
      </rPr>
      <t xml:space="preserve"> (see pictures)
If there is anything not working, please do not hesitate to contact me. In such a case, I suppose, other students will have the same problem and I am not able to anticipate every possible problem in advance: hiwi-msd@unibas.ch</t>
    </r>
  </si>
  <si>
    <t>Natural Sciences</t>
  </si>
  <si>
    <t>Social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</si>
</sst>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2"/>
      <color indexed="8"/>
      <name val="Helvetica Neue Fein"/>
    </font>
    <font>
      <sz val="8"/>
      <name val="Calibri"/>
      <family val="2"/>
    </font>
    <font>
      <b/>
      <sz val="14"/>
      <color indexed="8"/>
      <name val="Helvetica Neue Fein"/>
    </font>
    <font>
      <sz val="12"/>
      <color theme="1"/>
      <name val="Helvetica Neue Fein"/>
    </font>
    <font>
      <b/>
      <sz val="12"/>
      <color theme="1"/>
      <name val="Helvetica Neue Fein"/>
    </font>
    <font>
      <b/>
      <sz val="12"/>
      <color theme="5" tint="-0.249977111117893"/>
      <name val="Helvetica Neue Fein"/>
    </font>
    <font>
      <sz val="12"/>
      <color rgb="FF000000"/>
      <name val="Helvetica Neue Fein"/>
    </font>
    <font>
      <sz val="11"/>
      <color theme="1"/>
      <name val="Helvetica Neue Fein"/>
    </font>
    <font>
      <u/>
      <sz val="12"/>
      <color theme="10"/>
      <name val="Calibri"/>
      <family val="2"/>
      <scheme val="minor"/>
    </font>
    <font>
      <u/>
      <sz val="12"/>
      <color theme="11"/>
      <name val="Calibri"/>
      <family val="2"/>
      <scheme val="minor"/>
    </font>
    <font>
      <b/>
      <sz val="18"/>
      <color rgb="FFFF0000"/>
      <name val="Calibri"/>
      <family val="2"/>
      <scheme val="minor"/>
    </font>
    <font>
      <sz val="12"/>
      <color theme="1"/>
      <name val="Helvetica"/>
      <family val="2"/>
    </font>
    <font>
      <b/>
      <sz val="12"/>
      <color theme="1"/>
      <name val="Helvetica"/>
      <family val="2"/>
    </font>
    <font>
      <sz val="12"/>
      <color rgb="FFFF0000"/>
      <name val="Helvetica"/>
      <family val="2"/>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style="hair">
        <color theme="1"/>
      </left>
      <right style="hair">
        <color theme="1"/>
      </right>
      <top style="hair">
        <color theme="1"/>
      </top>
      <bottom style="hair">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top style="hair">
        <color theme="1"/>
      </top>
      <bottom style="thin">
        <color theme="1"/>
      </bottom>
      <diagonal/>
    </border>
    <border>
      <left style="thin">
        <color theme="1"/>
      </left>
      <right/>
      <top style="hair">
        <color theme="1"/>
      </top>
      <bottom style="hair">
        <color theme="1"/>
      </bottom>
      <diagonal/>
    </border>
    <border>
      <left style="thin">
        <color theme="1"/>
      </left>
      <right/>
      <top style="thin">
        <color theme="1"/>
      </top>
      <bottom style="hair">
        <color theme="1"/>
      </bottom>
      <diagonal/>
    </border>
    <border>
      <left/>
      <right style="thin">
        <color theme="1"/>
      </right>
      <top style="thin">
        <color theme="1"/>
      </top>
      <bottom style="hair">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style="hair">
        <color theme="1"/>
      </bottom>
      <diagonal/>
    </border>
    <border>
      <left/>
      <right/>
      <top style="thin">
        <color theme="1"/>
      </top>
      <bottom/>
      <diagonal/>
    </border>
    <border>
      <left/>
      <right/>
      <top/>
      <bottom style="thin">
        <color theme="1"/>
      </bottom>
      <diagonal/>
    </border>
    <border>
      <left style="thin">
        <color theme="1"/>
      </left>
      <right style="thin">
        <color theme="1"/>
      </right>
      <top/>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s>
  <cellStyleXfs count="3">
    <xf numFmtId="0" fontId="0" fillId="0" borderId="0"/>
    <xf numFmtId="0" fontId="9" fillId="0" borderId="0" applyNumberFormat="0" applyFill="0" applyBorder="0" applyAlignment="0" applyProtection="0"/>
    <xf numFmtId="0" fontId="10" fillId="0" borderId="0" applyNumberFormat="0" applyFill="0" applyBorder="0" applyAlignment="0" applyProtection="0"/>
  </cellStyleXfs>
  <cellXfs count="159">
    <xf numFmtId="0" fontId="0" fillId="0" borderId="0" xfId="0"/>
    <xf numFmtId="0" fontId="0" fillId="0" borderId="0" xfId="0"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Alignment="1" applyProtection="1">
      <alignment horizontal="center" vertical="center"/>
      <protection locked="0"/>
    </xf>
    <xf numFmtId="0" fontId="4" fillId="0" borderId="0" xfId="0" applyFont="1" applyBorder="1" applyProtection="1">
      <protection locked="0"/>
    </xf>
    <xf numFmtId="0" fontId="5" fillId="0" borderId="0" xfId="0" applyFont="1" applyFill="1" applyProtection="1">
      <protection locked="0"/>
    </xf>
    <xf numFmtId="0" fontId="5" fillId="0" borderId="0" xfId="0" applyFont="1" applyFill="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horizontal="right" vertical="center"/>
      <protection locked="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vertical="center"/>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4" fillId="0" borderId="0" xfId="0" applyFont="1" applyAlignment="1" applyProtection="1">
      <alignment horizontal="right"/>
      <protection locked="0"/>
    </xf>
    <xf numFmtId="0" fontId="4" fillId="0" borderId="0" xfId="0" applyFont="1" applyFill="1" applyProtection="1">
      <protection locked="0"/>
    </xf>
    <xf numFmtId="0" fontId="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protection locked="0"/>
    </xf>
    <xf numFmtId="0" fontId="4" fillId="0" borderId="0" xfId="0" applyFont="1" applyFill="1" applyAlignment="1" applyProtection="1">
      <alignment wrapText="1"/>
      <protection locked="0"/>
    </xf>
    <xf numFmtId="0" fontId="4" fillId="0" borderId="0" xfId="0" applyFont="1" applyFill="1" applyBorder="1" applyProtection="1">
      <protection locked="0"/>
    </xf>
    <xf numFmtId="0" fontId="6" fillId="0" borderId="0" xfId="0" applyFont="1" applyFill="1" applyProtection="1">
      <protection locked="0"/>
    </xf>
    <xf numFmtId="0" fontId="6" fillId="0" borderId="0" xfId="0" applyFont="1" applyFill="1" applyAlignment="1" applyProtection="1">
      <alignment wrapText="1"/>
      <protection locked="0"/>
    </xf>
    <xf numFmtId="0" fontId="7" fillId="0" borderId="0" xfId="0" applyFont="1" applyFill="1" applyProtection="1">
      <protection locked="0"/>
    </xf>
    <xf numFmtId="0" fontId="7" fillId="0" borderId="0" xfId="0" applyFont="1" applyFill="1" applyBorder="1" applyProtection="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Protection="1"/>
    <xf numFmtId="0" fontId="4" fillId="0" borderId="0" xfId="0" applyFont="1" applyFill="1" applyAlignment="1" applyProtection="1">
      <alignment horizontal="center" vertical="center"/>
    </xf>
    <xf numFmtId="0" fontId="4" fillId="0" borderId="0" xfId="0" applyFont="1" applyProtection="1"/>
    <xf numFmtId="0" fontId="4" fillId="0" borderId="0" xfId="0" applyFont="1" applyFill="1" applyAlignment="1" applyProtection="1">
      <alignment vertical="center"/>
    </xf>
    <xf numFmtId="0" fontId="4" fillId="0" borderId="9" xfId="0" applyFont="1" applyFill="1" applyBorder="1" applyProtection="1"/>
    <xf numFmtId="0" fontId="4" fillId="0" borderId="9"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Protection="1"/>
    <xf numFmtId="0" fontId="4" fillId="0" borderId="0"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Protection="1"/>
    <xf numFmtId="0" fontId="4" fillId="0" borderId="5"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wrapText="1"/>
      <protection locked="0"/>
    </xf>
    <xf numFmtId="0" fontId="4" fillId="0" borderId="5" xfId="0" applyFont="1" applyFill="1" applyBorder="1" applyAlignment="1" applyProtection="1">
      <alignment horizontal="left" vertical="center"/>
      <protection locked="0"/>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164" fontId="0" fillId="0" borderId="0" xfId="0" applyNumberFormat="1"/>
    <xf numFmtId="0" fontId="4"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1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xf>
    <xf numFmtId="0" fontId="8" fillId="0" borderId="34"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4" fillId="0" borderId="34"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4"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2" xfId="0" applyFont="1" applyBorder="1" applyAlignment="1" applyProtection="1">
      <alignment horizontal="right" vertical="center"/>
    </xf>
    <xf numFmtId="0" fontId="4" fillId="0" borderId="31" xfId="0" applyFont="1" applyBorder="1" applyAlignment="1" applyProtection="1">
      <alignment horizontal="right" vertical="center"/>
    </xf>
    <xf numFmtId="0" fontId="4" fillId="0" borderId="30" xfId="0" applyFont="1" applyBorder="1" applyAlignment="1" applyProtection="1">
      <alignment horizontal="righ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Protection="1"/>
    <xf numFmtId="0" fontId="7" fillId="0" borderId="0" xfId="0" applyFont="1" applyFill="1" applyBorder="1" applyAlignment="1" applyProtection="1">
      <alignment horizontal="center" vertical="center"/>
    </xf>
    <xf numFmtId="0" fontId="4" fillId="0" borderId="2"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protection locked="0"/>
    </xf>
    <xf numFmtId="49" fontId="11" fillId="0" borderId="0" xfId="0" applyNumberFormat="1" applyFont="1"/>
    <xf numFmtId="0" fontId="12" fillId="0" borderId="0" xfId="0" applyFont="1" applyAlignment="1">
      <alignment horizontal="left" vertical="center" wrapText="1"/>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4" fillId="0" borderId="22" xfId="0"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4" fillId="0" borderId="32"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43" xfId="0" applyFont="1" applyBorder="1" applyAlignment="1" applyProtection="1">
      <alignment horizontal="right" vertical="center"/>
    </xf>
    <xf numFmtId="0" fontId="4" fillId="0" borderId="45" xfId="0" applyFont="1" applyBorder="1" applyAlignment="1" applyProtection="1">
      <alignment horizontal="right" vertical="center"/>
    </xf>
    <xf numFmtId="0" fontId="4" fillId="0" borderId="19" xfId="0" applyFont="1" applyBorder="1" applyAlignment="1" applyProtection="1">
      <alignment horizontal="right" vertical="center"/>
    </xf>
    <xf numFmtId="0" fontId="4" fillId="0" borderId="20" xfId="0" applyFont="1" applyBorder="1" applyAlignment="1" applyProtection="1">
      <alignment horizontal="right" vertical="center"/>
    </xf>
  </cellXfs>
  <cellStyles count="3">
    <cellStyle name="Besuchter Link" xfId="2" builtinId="9" hidden="1"/>
    <cellStyle name="Hyperlink" xfId="1" builtinId="8" hidden="1"/>
    <cellStyle name="Standard" xfId="0" builtinId="0"/>
  </cellStyles>
  <dxfs count="24">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91491</xdr:colOff>
      <xdr:row>3</xdr:row>
      <xdr:rowOff>25400</xdr:rowOff>
    </xdr:from>
    <xdr:to>
      <xdr:col>12</xdr:col>
      <xdr:colOff>419101</xdr:colOff>
      <xdr:row>16</xdr:row>
      <xdr:rowOff>10037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0991" y="635000"/>
          <a:ext cx="2804110" cy="2626237"/>
        </a:xfrm>
        <a:prstGeom prst="rect">
          <a:avLst/>
        </a:prstGeom>
      </xdr:spPr>
    </xdr:pic>
    <xdr:clientData/>
  </xdr:twoCellAnchor>
  <xdr:twoCellAnchor editAs="oneCell">
    <xdr:from>
      <xdr:col>12</xdr:col>
      <xdr:colOff>495152</xdr:colOff>
      <xdr:row>3</xdr:row>
      <xdr:rowOff>7900</xdr:rowOff>
    </xdr:from>
    <xdr:to>
      <xdr:col>19</xdr:col>
      <xdr:colOff>349208</xdr:colOff>
      <xdr:row>18</xdr:row>
      <xdr:rowOff>279400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01152" y="719100"/>
          <a:ext cx="5632556" cy="3319500"/>
        </a:xfrm>
        <a:prstGeom prst="rect">
          <a:avLst/>
        </a:prstGeom>
      </xdr:spPr>
    </xdr:pic>
    <xdr:clientData/>
  </xdr:twoCellAnchor>
  <xdr:twoCellAnchor editAs="oneCell">
    <xdr:from>
      <xdr:col>9</xdr:col>
      <xdr:colOff>0</xdr:colOff>
      <xdr:row>19</xdr:row>
      <xdr:rowOff>43600</xdr:rowOff>
    </xdr:from>
    <xdr:to>
      <xdr:col>16</xdr:col>
      <xdr:colOff>800100</xdr:colOff>
      <xdr:row>39</xdr:row>
      <xdr:rowOff>176474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429500" y="4107600"/>
          <a:ext cx="6578600" cy="4196874"/>
        </a:xfrm>
        <a:prstGeom prst="rect">
          <a:avLst/>
        </a:prstGeom>
      </xdr:spPr>
    </xdr:pic>
    <xdr:clientData/>
  </xdr:twoCellAnchor>
  <xdr:twoCellAnchor>
    <xdr:from>
      <xdr:col>10</xdr:col>
      <xdr:colOff>749300</xdr:colOff>
      <xdr:row>1</xdr:row>
      <xdr:rowOff>177800</xdr:rowOff>
    </xdr:from>
    <xdr:to>
      <xdr:col>11</xdr:col>
      <xdr:colOff>419100</xdr:colOff>
      <xdr:row>5</xdr:row>
      <xdr:rowOff>152400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9004300" y="381000"/>
          <a:ext cx="495300" cy="8890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381000</xdr:colOff>
      <xdr:row>10</xdr:row>
      <xdr:rowOff>101600</xdr:rowOff>
    </xdr:from>
    <xdr:to>
      <xdr:col>15</xdr:col>
      <xdr:colOff>50800</xdr:colOff>
      <xdr:row>11</xdr:row>
      <xdr:rowOff>38100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11112500" y="2235200"/>
          <a:ext cx="1320800" cy="1397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571500</xdr:colOff>
      <xdr:row>24</xdr:row>
      <xdr:rowOff>177800</xdr:rowOff>
    </xdr:from>
    <xdr:to>
      <xdr:col>12</xdr:col>
      <xdr:colOff>139700</xdr:colOff>
      <xdr:row>25</xdr:row>
      <xdr:rowOff>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flipV="1">
          <a:off x="8826500" y="5257800"/>
          <a:ext cx="1219200" cy="254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3"/>
  <sheetViews>
    <sheetView showRuler="0" workbookViewId="0">
      <selection activeCell="S23" sqref="S23"/>
    </sheetView>
  </sheetViews>
  <sheetFormatPr baseColWidth="10" defaultRowHeight="16"/>
  <sheetData>
    <row r="3" spans="2:14" ht="24">
      <c r="J3" s="106" t="s">
        <v>32</v>
      </c>
      <c r="N3" s="106" t="s">
        <v>33</v>
      </c>
    </row>
    <row r="4" spans="2:14">
      <c r="B4" s="107" t="s">
        <v>35</v>
      </c>
      <c r="C4" s="107"/>
      <c r="D4" s="107"/>
      <c r="E4" s="107"/>
      <c r="F4" s="107"/>
      <c r="G4" s="107"/>
      <c r="H4" s="107"/>
      <c r="I4" s="107"/>
    </row>
    <row r="5" spans="2:14">
      <c r="B5" s="107"/>
      <c r="C5" s="107"/>
      <c r="D5" s="107"/>
      <c r="E5" s="107"/>
      <c r="F5" s="107"/>
      <c r="G5" s="107"/>
      <c r="H5" s="107"/>
      <c r="I5" s="107"/>
    </row>
    <row r="6" spans="2:14">
      <c r="B6" s="107"/>
      <c r="C6" s="107"/>
      <c r="D6" s="107"/>
      <c r="E6" s="107"/>
      <c r="F6" s="107"/>
      <c r="G6" s="107"/>
      <c r="H6" s="107"/>
      <c r="I6" s="107"/>
    </row>
    <row r="7" spans="2:14">
      <c r="B7" s="107"/>
      <c r="C7" s="107"/>
      <c r="D7" s="107"/>
      <c r="E7" s="107"/>
      <c r="F7" s="107"/>
      <c r="G7" s="107"/>
      <c r="H7" s="107"/>
      <c r="I7" s="107"/>
    </row>
    <row r="8" spans="2:14">
      <c r="B8" s="107"/>
      <c r="C8" s="107"/>
      <c r="D8" s="107"/>
      <c r="E8" s="107"/>
      <c r="F8" s="107"/>
      <c r="G8" s="107"/>
      <c r="H8" s="107"/>
      <c r="I8" s="107"/>
    </row>
    <row r="9" spans="2:14">
      <c r="B9" s="107"/>
      <c r="C9" s="107"/>
      <c r="D9" s="107"/>
      <c r="E9" s="107"/>
      <c r="F9" s="107"/>
      <c r="G9" s="107"/>
      <c r="H9" s="107"/>
      <c r="I9" s="107"/>
    </row>
    <row r="10" spans="2:14">
      <c r="B10" s="107"/>
      <c r="C10" s="107"/>
      <c r="D10" s="107"/>
      <c r="E10" s="107"/>
      <c r="F10" s="107"/>
      <c r="G10" s="107"/>
      <c r="H10" s="107"/>
      <c r="I10" s="107"/>
    </row>
    <row r="11" spans="2:14">
      <c r="B11" s="107"/>
      <c r="C11" s="107"/>
      <c r="D11" s="107"/>
      <c r="E11" s="107"/>
      <c r="F11" s="107"/>
      <c r="G11" s="107"/>
      <c r="H11" s="107"/>
      <c r="I11" s="107"/>
    </row>
    <row r="12" spans="2:14">
      <c r="B12" s="107"/>
      <c r="C12" s="107"/>
      <c r="D12" s="107"/>
      <c r="E12" s="107"/>
      <c r="F12" s="107"/>
      <c r="G12" s="107"/>
      <c r="H12" s="107"/>
      <c r="I12" s="107"/>
    </row>
    <row r="13" spans="2:14">
      <c r="B13" s="107"/>
      <c r="C13" s="107"/>
      <c r="D13" s="107"/>
      <c r="E13" s="107"/>
      <c r="F13" s="107"/>
      <c r="G13" s="107"/>
      <c r="H13" s="107"/>
      <c r="I13" s="107"/>
    </row>
    <row r="14" spans="2:14">
      <c r="B14" s="107"/>
      <c r="C14" s="107"/>
      <c r="D14" s="107"/>
      <c r="E14" s="107"/>
      <c r="F14" s="107"/>
      <c r="G14" s="107"/>
      <c r="H14" s="107"/>
      <c r="I14" s="107"/>
    </row>
    <row r="15" spans="2:14">
      <c r="B15" s="107"/>
      <c r="C15" s="107"/>
      <c r="D15" s="107"/>
      <c r="E15" s="107"/>
      <c r="F15" s="107"/>
      <c r="G15" s="107"/>
      <c r="H15" s="107"/>
      <c r="I15" s="107"/>
    </row>
    <row r="16" spans="2:14">
      <c r="B16" s="107"/>
      <c r="C16" s="107"/>
      <c r="D16" s="107"/>
      <c r="E16" s="107"/>
      <c r="F16" s="107"/>
      <c r="G16" s="107"/>
      <c r="H16" s="107"/>
      <c r="I16" s="107"/>
    </row>
    <row r="17" spans="2:10">
      <c r="B17" s="107"/>
      <c r="C17" s="107"/>
      <c r="D17" s="107"/>
      <c r="E17" s="107"/>
      <c r="F17" s="107"/>
      <c r="G17" s="107"/>
      <c r="H17" s="107"/>
      <c r="I17" s="107"/>
    </row>
    <row r="18" spans="2:10">
      <c r="B18" s="107"/>
      <c r="C18" s="107"/>
      <c r="D18" s="107"/>
      <c r="E18" s="107"/>
      <c r="F18" s="107"/>
      <c r="G18" s="107"/>
      <c r="H18" s="107"/>
      <c r="I18" s="107"/>
    </row>
    <row r="19" spans="2:10" ht="24">
      <c r="B19" s="107"/>
      <c r="C19" s="107"/>
      <c r="D19" s="107"/>
      <c r="E19" s="107"/>
      <c r="F19" s="107"/>
      <c r="G19" s="107"/>
      <c r="H19" s="107"/>
      <c r="I19" s="107"/>
      <c r="J19" s="106" t="s">
        <v>34</v>
      </c>
    </row>
    <row r="20" spans="2:10">
      <c r="B20" s="107"/>
      <c r="C20" s="107"/>
      <c r="D20" s="107"/>
      <c r="E20" s="107"/>
      <c r="F20" s="107"/>
      <c r="G20" s="107"/>
      <c r="H20" s="107"/>
      <c r="I20" s="107"/>
    </row>
    <row r="21" spans="2:10">
      <c r="B21" s="107"/>
      <c r="C21" s="107"/>
      <c r="D21" s="107"/>
      <c r="E21" s="107"/>
      <c r="F21" s="107"/>
      <c r="G21" s="107"/>
      <c r="H21" s="107"/>
      <c r="I21" s="107"/>
    </row>
    <row r="22" spans="2:10">
      <c r="B22" s="107"/>
      <c r="C22" s="107"/>
      <c r="D22" s="107"/>
      <c r="E22" s="107"/>
      <c r="F22" s="107"/>
      <c r="G22" s="107"/>
      <c r="H22" s="107"/>
      <c r="I22" s="107"/>
    </row>
    <row r="23" spans="2:10">
      <c r="B23" s="107"/>
      <c r="C23" s="107"/>
      <c r="D23" s="107"/>
      <c r="E23" s="107"/>
      <c r="F23" s="107"/>
      <c r="G23" s="107"/>
      <c r="H23" s="107"/>
      <c r="I23" s="107"/>
    </row>
  </sheetData>
  <mergeCells count="1">
    <mergeCell ref="B4:I23"/>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0"/>
  <sheetViews>
    <sheetView tabSelected="1" showRuler="0" workbookViewId="0">
      <selection activeCell="L10" sqref="L10"/>
    </sheetView>
  </sheetViews>
  <sheetFormatPr baseColWidth="10" defaultColWidth="28.33203125" defaultRowHeight="21" customHeight="1"/>
  <cols>
    <col min="1" max="1" width="2" style="27" customWidth="1"/>
    <col min="2" max="2" width="8.5" style="3" bestFit="1" customWidth="1"/>
    <col min="3" max="3" width="52.83203125" style="3" customWidth="1"/>
    <col min="4" max="4" width="8" style="3" customWidth="1"/>
    <col min="5" max="5" width="8" style="2" customWidth="1"/>
    <col min="6" max="6" width="8.83203125" style="2" hidden="1" customWidth="1"/>
    <col min="7" max="8" width="8.83203125" style="4" hidden="1" customWidth="1"/>
    <col min="9" max="9" width="8.6640625" style="2" customWidth="1"/>
    <col min="10" max="10" width="2.83203125" style="5" customWidth="1"/>
    <col min="11" max="11" width="8.5" style="76" bestFit="1" customWidth="1"/>
    <col min="12" max="12" width="52.83203125" style="4" customWidth="1"/>
    <col min="13" max="14" width="8" style="4" customWidth="1"/>
    <col min="15" max="17" width="8" style="4" hidden="1" customWidth="1"/>
    <col min="18" max="18" width="9.6640625" style="4" bestFit="1" customWidth="1"/>
    <col min="19" max="19" width="12.6640625" style="3" bestFit="1" customWidth="1"/>
    <col min="20" max="20" width="5" style="2" customWidth="1"/>
    <col min="21" max="16384" width="28.33203125" style="2"/>
  </cols>
  <sheetData>
    <row r="2" spans="1:19" ht="42" customHeight="1">
      <c r="B2" s="132" t="s">
        <v>29</v>
      </c>
      <c r="C2" s="133"/>
      <c r="D2" s="133"/>
      <c r="E2" s="133"/>
      <c r="F2" s="133"/>
      <c r="G2" s="133"/>
      <c r="H2" s="133"/>
      <c r="I2" s="133"/>
      <c r="J2" s="133"/>
      <c r="K2" s="133"/>
      <c r="L2" s="133"/>
      <c r="M2" s="133"/>
      <c r="N2" s="133"/>
      <c r="O2" s="133"/>
      <c r="P2" s="133"/>
      <c r="Q2" s="133"/>
      <c r="R2" s="134"/>
    </row>
    <row r="3" spans="1:19" ht="21" customHeight="1">
      <c r="B3" s="130" t="s">
        <v>27</v>
      </c>
      <c r="C3" s="131"/>
      <c r="D3" s="135" t="s">
        <v>7</v>
      </c>
      <c r="E3" s="136"/>
      <c r="F3" s="136"/>
      <c r="G3" s="136"/>
      <c r="H3" s="136"/>
      <c r="I3" s="136"/>
      <c r="J3" s="136"/>
      <c r="K3" s="137"/>
      <c r="L3" s="97" t="s">
        <v>28</v>
      </c>
      <c r="M3" s="138"/>
      <c r="N3" s="139"/>
      <c r="O3" s="139"/>
      <c r="P3" s="139"/>
      <c r="Q3" s="139"/>
      <c r="R3" s="140"/>
    </row>
    <row r="4" spans="1:19" ht="21" customHeight="1">
      <c r="B4" s="155" t="s">
        <v>26</v>
      </c>
      <c r="C4" s="156"/>
      <c r="D4" s="149"/>
      <c r="E4" s="150"/>
      <c r="F4" s="150"/>
      <c r="G4" s="150"/>
      <c r="H4" s="150"/>
      <c r="I4" s="150"/>
      <c r="J4" s="150"/>
      <c r="K4" s="151"/>
      <c r="L4" s="98" t="s">
        <v>21</v>
      </c>
      <c r="M4" s="141"/>
      <c r="N4" s="142"/>
      <c r="O4" s="142"/>
      <c r="P4" s="142"/>
      <c r="Q4" s="142"/>
      <c r="R4" s="143"/>
    </row>
    <row r="5" spans="1:19" ht="21" customHeight="1">
      <c r="B5" s="157"/>
      <c r="C5" s="158"/>
      <c r="D5" s="152"/>
      <c r="E5" s="153"/>
      <c r="F5" s="153"/>
      <c r="G5" s="153"/>
      <c r="H5" s="153"/>
      <c r="I5" s="153"/>
      <c r="J5" s="153"/>
      <c r="K5" s="154"/>
      <c r="L5" s="99" t="s">
        <v>22</v>
      </c>
      <c r="M5" s="144"/>
      <c r="N5" s="145"/>
      <c r="O5" s="145"/>
      <c r="P5" s="145"/>
      <c r="Q5" s="145"/>
      <c r="R5" s="146"/>
    </row>
    <row r="6" spans="1:19" ht="14" customHeight="1">
      <c r="A6" s="1"/>
    </row>
    <row r="7" spans="1:19" ht="31" customHeight="1">
      <c r="A7" s="6"/>
      <c r="B7" s="110" t="s">
        <v>24</v>
      </c>
      <c r="C7" s="111"/>
      <c r="D7" s="147" t="s">
        <v>7</v>
      </c>
      <c r="E7" s="147"/>
      <c r="F7" s="147"/>
      <c r="G7" s="147"/>
      <c r="H7" s="147"/>
      <c r="I7" s="148"/>
      <c r="J7" s="100"/>
      <c r="K7" s="110" t="s">
        <v>24</v>
      </c>
      <c r="L7" s="111"/>
      <c r="M7" s="147" t="s">
        <v>7</v>
      </c>
      <c r="N7" s="147"/>
      <c r="O7" s="147"/>
      <c r="P7" s="147"/>
      <c r="Q7" s="147"/>
      <c r="R7" s="148"/>
      <c r="S7" s="2"/>
    </row>
    <row r="8" spans="1:19" s="10" customFormat="1" ht="16">
      <c r="A8" s="7"/>
      <c r="B8" s="44" t="s">
        <v>11</v>
      </c>
      <c r="C8" s="44" t="s">
        <v>12</v>
      </c>
      <c r="D8" s="44" t="s">
        <v>13</v>
      </c>
      <c r="E8" s="44" t="s">
        <v>14</v>
      </c>
      <c r="F8" s="44" t="s">
        <v>5</v>
      </c>
      <c r="G8" s="39" t="s">
        <v>4</v>
      </c>
      <c r="H8" s="43" t="str">
        <f>IF(SUM(G9:G13)=0," ",SUMIF(G9:G13,1,E9:E13))</f>
        <v xml:space="preserve"> </v>
      </c>
      <c r="I8" s="43" t="s">
        <v>0</v>
      </c>
      <c r="J8" s="54"/>
      <c r="K8" s="44" t="s">
        <v>11</v>
      </c>
      <c r="L8" s="44" t="s">
        <v>12</v>
      </c>
      <c r="M8" s="44" t="s">
        <v>13</v>
      </c>
      <c r="N8" s="44" t="s">
        <v>14</v>
      </c>
      <c r="O8" s="44" t="s">
        <v>5</v>
      </c>
      <c r="P8" s="39" t="s">
        <v>4</v>
      </c>
      <c r="Q8" s="43" t="str">
        <f>IF(SUM(P9:P13)=0," ",SUMIF(P9:P13,1,N9:N13))</f>
        <v xml:space="preserve"> </v>
      </c>
      <c r="R8" s="43" t="s">
        <v>0</v>
      </c>
    </row>
    <row r="9" spans="1:19" s="10" customFormat="1" ht="42" customHeight="1">
      <c r="A9" s="11"/>
      <c r="B9" s="14"/>
      <c r="C9" s="13"/>
      <c r="D9" s="14"/>
      <c r="E9" s="12"/>
      <c r="F9" s="39">
        <f>IF(D9="",0,1)</f>
        <v>0</v>
      </c>
      <c r="G9" s="39">
        <f>IF(OR(D9="",D9="Pass",D9="Fail"),0,1)</f>
        <v>0</v>
      </c>
      <c r="H9" s="40" t="str">
        <f>IF(G9=1,D9*E9," ")</f>
        <v xml:space="preserve"> </v>
      </c>
      <c r="I9" s="12"/>
      <c r="J9" s="9"/>
      <c r="K9" s="63"/>
      <c r="L9" s="104"/>
      <c r="M9" s="63"/>
      <c r="N9" s="105"/>
      <c r="O9" s="39">
        <f>IF(M9="",0,1)</f>
        <v>0</v>
      </c>
      <c r="P9" s="39">
        <f>IF(OR(M9="",M9="Pass",M9="Fail"),0,1)</f>
        <v>0</v>
      </c>
      <c r="Q9" s="39" t="str">
        <f>IF(P9=1,M9*N9," ")</f>
        <v xml:space="preserve"> </v>
      </c>
      <c r="R9" s="8"/>
    </row>
    <row r="10" spans="1:19" s="10" customFormat="1" ht="42" customHeight="1">
      <c r="A10" s="11"/>
      <c r="B10" s="14"/>
      <c r="C10" s="13"/>
      <c r="D10" s="14"/>
      <c r="E10" s="12"/>
      <c r="F10" s="40">
        <f>IF(D10="",0,1)</f>
        <v>0</v>
      </c>
      <c r="G10" s="40">
        <f>IF(OR(D10="",D10="Pass",D10="Fail"),0,1)</f>
        <v>0</v>
      </c>
      <c r="H10" s="40" t="str">
        <f>IF(G10=1,D10*E10," ")</f>
        <v xml:space="preserve"> </v>
      </c>
      <c r="I10" s="12"/>
      <c r="J10" s="9"/>
      <c r="K10" s="14"/>
      <c r="L10" s="13"/>
      <c r="M10" s="14"/>
      <c r="N10" s="15"/>
      <c r="O10" s="40">
        <f>IF(M10="",0,1)</f>
        <v>0</v>
      </c>
      <c r="P10" s="40">
        <f>IF(OR(M10="",M10="Pass",M10="Fail"),0,1)</f>
        <v>0</v>
      </c>
      <c r="Q10" s="40" t="str">
        <f>IF(P10=1,M10*N10," ")</f>
        <v xml:space="preserve"> </v>
      </c>
      <c r="R10" s="12"/>
      <c r="S10" s="16"/>
    </row>
    <row r="11" spans="1:19" s="10" customFormat="1" ht="42" customHeight="1">
      <c r="A11" s="11"/>
      <c r="B11" s="14"/>
      <c r="C11" s="13"/>
      <c r="D11" s="14"/>
      <c r="E11" s="12"/>
      <c r="F11" s="40">
        <f>IF(D11="",0,1)</f>
        <v>0</v>
      </c>
      <c r="G11" s="40">
        <f>IF(OR(D11="",D11="Pass",D11="Fail"),0,1)</f>
        <v>0</v>
      </c>
      <c r="H11" s="40" t="str">
        <f>IF(G11=1,D11*E11," ")</f>
        <v xml:space="preserve"> </v>
      </c>
      <c r="I11" s="12"/>
      <c r="J11" s="9"/>
      <c r="K11" s="14"/>
      <c r="L11" s="13"/>
      <c r="M11" s="14"/>
      <c r="N11" s="15"/>
      <c r="O11" s="40">
        <f>IF(M11="",0,1)</f>
        <v>0</v>
      </c>
      <c r="P11" s="40">
        <f>IF(OR(M11="",M11="Pass",M11="Fail"),0,1)</f>
        <v>0</v>
      </c>
      <c r="Q11" s="40" t="str">
        <f>IF(P11=1,M11*N11," ")</f>
        <v xml:space="preserve"> </v>
      </c>
      <c r="R11" s="12"/>
      <c r="S11" s="16"/>
    </row>
    <row r="12" spans="1:19" s="10" customFormat="1" ht="44" customHeight="1">
      <c r="A12" s="11"/>
      <c r="B12" s="14"/>
      <c r="C12" s="13"/>
      <c r="D12" s="14"/>
      <c r="E12" s="12"/>
      <c r="F12" s="40">
        <f>IF(D12="",0,1)</f>
        <v>0</v>
      </c>
      <c r="G12" s="40">
        <f>IF(OR(D12="",D12="Pass",D12="Fail"),0,1)</f>
        <v>0</v>
      </c>
      <c r="H12" s="40" t="str">
        <f>IF(G12=1,D12*E12," ")</f>
        <v xml:space="preserve"> </v>
      </c>
      <c r="I12" s="12"/>
      <c r="J12" s="9"/>
      <c r="K12" s="14"/>
      <c r="L12" s="13"/>
      <c r="M12" s="14"/>
      <c r="N12" s="15"/>
      <c r="O12" s="40">
        <f>IF(M12="",0,1)</f>
        <v>0</v>
      </c>
      <c r="P12" s="40">
        <f>IF(OR(M12="",M12="Pass",M12="Fail"),0,1)</f>
        <v>0</v>
      </c>
      <c r="Q12" s="40" t="str">
        <f>IF(P12=1,M12*N12," ")</f>
        <v xml:space="preserve"> </v>
      </c>
      <c r="R12" s="12"/>
      <c r="S12" s="16"/>
    </row>
    <row r="13" spans="1:19" s="24" customFormat="1" ht="42" customHeight="1">
      <c r="A13" s="11"/>
      <c r="B13" s="19"/>
      <c r="C13" s="18"/>
      <c r="D13" s="19"/>
      <c r="E13" s="17"/>
      <c r="F13" s="41">
        <f>IF(D13="",0,1)</f>
        <v>0</v>
      </c>
      <c r="G13" s="41">
        <f>IF(OR(D13="",D13="Pass",D13="Fail"),0,1)</f>
        <v>0</v>
      </c>
      <c r="H13" s="42" t="str">
        <f>IF(G13=1,D13*E13," ")</f>
        <v xml:space="preserve"> </v>
      </c>
      <c r="I13" s="17"/>
      <c r="J13" s="21"/>
      <c r="K13" s="30"/>
      <c r="L13" s="64"/>
      <c r="M13" s="17"/>
      <c r="N13" s="22"/>
      <c r="O13" s="41">
        <f>IF(M13="",0,1)</f>
        <v>0</v>
      </c>
      <c r="P13" s="41">
        <f>IF(OR(M13="",M13="Pass",M13="Fail"),0,1)</f>
        <v>0</v>
      </c>
      <c r="Q13" s="42" t="str">
        <f>IF(P13=1,M13*N13," ")</f>
        <v xml:space="preserve"> </v>
      </c>
      <c r="R13" s="20"/>
      <c r="S13" s="23"/>
    </row>
    <row r="14" spans="1:19" s="24" customFormat="1" ht="16">
      <c r="A14" s="11"/>
      <c r="B14" s="45"/>
      <c r="C14" s="45" t="s">
        <v>18</v>
      </c>
      <c r="D14" s="49"/>
      <c r="E14" s="47">
        <v>12</v>
      </c>
      <c r="F14" s="54"/>
      <c r="G14" s="54"/>
      <c r="H14" s="54"/>
      <c r="I14" s="79"/>
      <c r="J14" s="79"/>
      <c r="K14" s="101"/>
      <c r="L14" s="45" t="s">
        <v>18</v>
      </c>
      <c r="M14" s="49"/>
      <c r="N14" s="47">
        <v>12</v>
      </c>
      <c r="O14" s="54"/>
      <c r="P14" s="54"/>
      <c r="Q14" s="54"/>
      <c r="R14" s="54"/>
      <c r="S14" s="23"/>
    </row>
    <row r="15" spans="1:19" s="24" customFormat="1" ht="18" customHeight="1">
      <c r="A15" s="11"/>
      <c r="B15" s="45"/>
      <c r="C15" s="45" t="s">
        <v>19</v>
      </c>
      <c r="D15" s="49"/>
      <c r="E15" s="47">
        <f>IF(SUMIF(F9:F13,1,E9:E13)&lt;12,SUMIF(F9:F13,1,E9:E13),12)</f>
        <v>0</v>
      </c>
      <c r="F15" s="54"/>
      <c r="G15" s="54"/>
      <c r="H15" s="54"/>
      <c r="I15" s="79"/>
      <c r="J15" s="79"/>
      <c r="K15" s="101"/>
      <c r="L15" s="45" t="s">
        <v>19</v>
      </c>
      <c r="M15" s="49"/>
      <c r="N15" s="47">
        <f>IF(SUMIF(O9:O13,1,N9:N13)&lt;12,SUMIF(O9:O13,1,N9:N13),12)</f>
        <v>0</v>
      </c>
      <c r="O15" s="54"/>
      <c r="P15" s="54"/>
      <c r="Q15" s="54"/>
      <c r="R15" s="54"/>
      <c r="S15" s="23"/>
    </row>
    <row r="16" spans="1:19" s="24" customFormat="1" ht="18" customHeight="1">
      <c r="A16" s="11"/>
      <c r="B16" s="45"/>
      <c r="C16" s="45" t="s">
        <v>20</v>
      </c>
      <c r="D16" s="49"/>
      <c r="E16" s="79">
        <f>IF(E14-E15&lt;=0,"erledigt",E14-E15)</f>
        <v>12</v>
      </c>
      <c r="F16" s="54"/>
      <c r="G16" s="54"/>
      <c r="H16" s="54"/>
      <c r="I16" s="79"/>
      <c r="J16" s="79"/>
      <c r="K16" s="101"/>
      <c r="L16" s="45" t="s">
        <v>20</v>
      </c>
      <c r="M16" s="49"/>
      <c r="N16" s="79">
        <f>IF(N14-N15&lt;=0,"erledigt",N14-N15)</f>
        <v>12</v>
      </c>
      <c r="O16" s="54"/>
      <c r="P16" s="54"/>
      <c r="Q16" s="54"/>
      <c r="R16" s="54"/>
      <c r="S16" s="23"/>
    </row>
    <row r="17" spans="1:19" ht="14" customHeight="1">
      <c r="A17" s="6"/>
      <c r="C17" s="26"/>
      <c r="D17" s="26"/>
      <c r="E17" s="26"/>
      <c r="F17" s="26"/>
    </row>
    <row r="18" spans="1:19" ht="31" customHeight="1">
      <c r="B18" s="110" t="s">
        <v>23</v>
      </c>
      <c r="C18" s="111"/>
      <c r="D18" s="111"/>
      <c r="E18" s="111"/>
      <c r="F18" s="111"/>
      <c r="G18" s="111"/>
      <c r="H18" s="111"/>
      <c r="I18" s="111"/>
      <c r="J18" s="111"/>
      <c r="K18" s="111"/>
      <c r="L18" s="111"/>
      <c r="M18" s="111"/>
      <c r="N18" s="111"/>
      <c r="O18" s="111"/>
      <c r="P18" s="111"/>
      <c r="Q18" s="111"/>
      <c r="R18" s="112"/>
      <c r="S18" s="2"/>
    </row>
    <row r="19" spans="1:19" ht="16">
      <c r="B19" s="44" t="s">
        <v>11</v>
      </c>
      <c r="C19" s="44" t="s">
        <v>12</v>
      </c>
      <c r="D19" s="44" t="s">
        <v>13</v>
      </c>
      <c r="E19" s="44" t="s">
        <v>14</v>
      </c>
      <c r="F19" s="44" t="s">
        <v>5</v>
      </c>
      <c r="G19" s="39" t="s">
        <v>4</v>
      </c>
      <c r="H19" s="43" t="str">
        <f>IF(SUM(G20:G25)=0," ",SUMIF(G20:G25,1,E20:E25))</f>
        <v xml:space="preserve"> </v>
      </c>
      <c r="I19" s="43" t="s">
        <v>0</v>
      </c>
      <c r="J19" s="54"/>
      <c r="K19" s="44" t="s">
        <v>11</v>
      </c>
      <c r="L19" s="44" t="s">
        <v>12</v>
      </c>
      <c r="M19" s="44" t="s">
        <v>13</v>
      </c>
      <c r="N19" s="44" t="s">
        <v>14</v>
      </c>
      <c r="O19" s="44" t="s">
        <v>5</v>
      </c>
      <c r="P19" s="39" t="s">
        <v>4</v>
      </c>
      <c r="Q19" s="43" t="str">
        <f>IF(SUM(P20:P25)=0," ",SUMIF(P20:P25,1,N20:N25))</f>
        <v xml:space="preserve"> </v>
      </c>
      <c r="R19" s="43" t="s">
        <v>0</v>
      </c>
      <c r="S19" s="2"/>
    </row>
    <row r="20" spans="1:19" ht="42" customHeight="1">
      <c r="B20" s="14"/>
      <c r="C20" s="13"/>
      <c r="D20" s="14"/>
      <c r="E20" s="12"/>
      <c r="F20" s="61">
        <f t="shared" ref="F20:F25" si="0">IF(D20="",0,1)</f>
        <v>0</v>
      </c>
      <c r="G20" s="39">
        <f t="shared" ref="G20:G25" si="1">IF(OR(D20="",D20="Pass",D20="Fail"),0,1)</f>
        <v>0</v>
      </c>
      <c r="H20" s="58" t="str">
        <f t="shared" ref="H20:H25" si="2">IF(G20=1,D20*E20,"")</f>
        <v/>
      </c>
      <c r="I20" s="12"/>
      <c r="J20" s="9"/>
      <c r="K20" s="63"/>
      <c r="L20" s="28"/>
      <c r="M20" s="14"/>
      <c r="N20" s="15"/>
      <c r="O20" s="39">
        <f t="shared" ref="O20:O25" si="3">IF(M20="",0,1)</f>
        <v>0</v>
      </c>
      <c r="P20" s="39">
        <f t="shared" ref="P20:P25" si="4">IF(OR(M20="",M20="Pass",M20="Fail"),0,1)</f>
        <v>0</v>
      </c>
      <c r="Q20" s="39" t="str">
        <f t="shared" ref="Q20:Q25" si="5">IF(P20=1,M20*N20,"")</f>
        <v/>
      </c>
      <c r="R20" s="8"/>
      <c r="S20" s="2"/>
    </row>
    <row r="21" spans="1:19" ht="42" customHeight="1">
      <c r="B21" s="14"/>
      <c r="C21" s="13"/>
      <c r="D21" s="14"/>
      <c r="E21" s="12"/>
      <c r="F21" s="60">
        <f t="shared" si="0"/>
        <v>0</v>
      </c>
      <c r="G21" s="40">
        <f t="shared" si="1"/>
        <v>0</v>
      </c>
      <c r="H21" s="59" t="str">
        <f t="shared" si="2"/>
        <v/>
      </c>
      <c r="I21" s="12"/>
      <c r="J21" s="9"/>
      <c r="K21" s="14"/>
      <c r="L21" s="28"/>
      <c r="M21" s="14"/>
      <c r="N21" s="15"/>
      <c r="O21" s="40">
        <f t="shared" si="3"/>
        <v>0</v>
      </c>
      <c r="P21" s="40">
        <f t="shared" si="4"/>
        <v>0</v>
      </c>
      <c r="Q21" s="40" t="str">
        <f t="shared" si="5"/>
        <v/>
      </c>
      <c r="R21" s="12"/>
      <c r="S21" s="2"/>
    </row>
    <row r="22" spans="1:19" ht="42" customHeight="1">
      <c r="B22" s="14"/>
      <c r="C22" s="13"/>
      <c r="D22" s="14"/>
      <c r="E22" s="12"/>
      <c r="F22" s="60">
        <f t="shared" si="0"/>
        <v>0</v>
      </c>
      <c r="G22" s="40">
        <f t="shared" si="1"/>
        <v>0</v>
      </c>
      <c r="H22" s="59" t="str">
        <f t="shared" si="2"/>
        <v/>
      </c>
      <c r="I22" s="12"/>
      <c r="J22" s="9"/>
      <c r="K22" s="14"/>
      <c r="L22" s="28"/>
      <c r="M22" s="14"/>
      <c r="N22" s="15"/>
      <c r="O22" s="40">
        <f t="shared" si="3"/>
        <v>0</v>
      </c>
      <c r="P22" s="40">
        <f t="shared" si="4"/>
        <v>0</v>
      </c>
      <c r="Q22" s="40" t="str">
        <f t="shared" si="5"/>
        <v/>
      </c>
      <c r="R22" s="12"/>
      <c r="S22" s="2"/>
    </row>
    <row r="23" spans="1:19" ht="42" customHeight="1">
      <c r="B23" s="14"/>
      <c r="C23" s="13"/>
      <c r="D23" s="14"/>
      <c r="E23" s="12"/>
      <c r="F23" s="60">
        <f t="shared" si="0"/>
        <v>0</v>
      </c>
      <c r="G23" s="40">
        <f t="shared" si="1"/>
        <v>0</v>
      </c>
      <c r="H23" s="59" t="str">
        <f t="shared" si="2"/>
        <v/>
      </c>
      <c r="I23" s="12"/>
      <c r="J23" s="9"/>
      <c r="K23" s="14"/>
      <c r="L23" s="28"/>
      <c r="M23" s="14"/>
      <c r="N23" s="15"/>
      <c r="O23" s="40">
        <f t="shared" si="3"/>
        <v>0</v>
      </c>
      <c r="P23" s="40">
        <f t="shared" si="4"/>
        <v>0</v>
      </c>
      <c r="Q23" s="40" t="str">
        <f t="shared" si="5"/>
        <v/>
      </c>
      <c r="R23" s="12"/>
      <c r="S23" s="2"/>
    </row>
    <row r="24" spans="1:19" ht="42" customHeight="1">
      <c r="B24" s="14"/>
      <c r="C24" s="13"/>
      <c r="D24" s="14"/>
      <c r="E24" s="12"/>
      <c r="F24" s="60">
        <f t="shared" si="0"/>
        <v>0</v>
      </c>
      <c r="G24" s="40">
        <f t="shared" si="1"/>
        <v>0</v>
      </c>
      <c r="H24" s="59" t="str">
        <f t="shared" si="2"/>
        <v/>
      </c>
      <c r="I24" s="12"/>
      <c r="J24" s="9"/>
      <c r="K24" s="14"/>
      <c r="L24" s="28"/>
      <c r="M24" s="14"/>
      <c r="N24" s="15"/>
      <c r="O24" s="40">
        <f t="shared" si="3"/>
        <v>0</v>
      </c>
      <c r="P24" s="40">
        <f t="shared" si="4"/>
        <v>0</v>
      </c>
      <c r="Q24" s="40" t="str">
        <f t="shared" si="5"/>
        <v/>
      </c>
      <c r="R24" s="12"/>
    </row>
    <row r="25" spans="1:19" ht="42" customHeight="1">
      <c r="B25" s="30"/>
      <c r="C25" s="29"/>
      <c r="D25" s="30"/>
      <c r="E25" s="20"/>
      <c r="F25" s="62">
        <f t="shared" si="0"/>
        <v>0</v>
      </c>
      <c r="G25" s="41">
        <f t="shared" si="1"/>
        <v>0</v>
      </c>
      <c r="H25" s="42" t="str">
        <f t="shared" si="2"/>
        <v/>
      </c>
      <c r="I25" s="20"/>
      <c r="J25" s="9"/>
      <c r="K25" s="30"/>
      <c r="L25" s="31"/>
      <c r="M25" s="30"/>
      <c r="N25" s="32"/>
      <c r="O25" s="41">
        <f t="shared" si="3"/>
        <v>0</v>
      </c>
      <c r="P25" s="41">
        <f t="shared" si="4"/>
        <v>0</v>
      </c>
      <c r="Q25" s="41" t="str">
        <f t="shared" si="5"/>
        <v/>
      </c>
      <c r="R25" s="20"/>
    </row>
    <row r="26" spans="1:19" ht="16">
      <c r="B26" s="101"/>
      <c r="C26" s="45" t="s">
        <v>18</v>
      </c>
      <c r="D26" s="48"/>
      <c r="E26" s="47">
        <v>12</v>
      </c>
      <c r="F26" s="54"/>
      <c r="G26" s="54"/>
      <c r="H26" s="54"/>
      <c r="I26" s="54"/>
      <c r="J26" s="54"/>
      <c r="K26" s="101"/>
      <c r="L26" s="45" t="s">
        <v>18</v>
      </c>
      <c r="M26" s="48"/>
      <c r="N26" s="47">
        <v>12</v>
      </c>
      <c r="O26" s="54"/>
      <c r="P26" s="54"/>
      <c r="Q26" s="54"/>
      <c r="R26" s="54"/>
    </row>
    <row r="27" spans="1:19" ht="18" customHeight="1">
      <c r="B27" s="101"/>
      <c r="C27" s="45" t="s">
        <v>19</v>
      </c>
      <c r="D27" s="48"/>
      <c r="E27" s="47">
        <f>IF(SUMIF(F20:F25,1,E20:E25)&lt;12,SUMIF(F20:F25,1,E20:E25),12)</f>
        <v>0</v>
      </c>
      <c r="F27" s="54"/>
      <c r="G27" s="54"/>
      <c r="H27" s="54"/>
      <c r="I27" s="54"/>
      <c r="J27" s="54"/>
      <c r="K27" s="101"/>
      <c r="L27" s="45" t="s">
        <v>19</v>
      </c>
      <c r="M27" s="48"/>
      <c r="N27" s="47">
        <f>IF(SUMIF(O20:O25,1,N20:N25)&lt;12,SUMIF(O20:O25,1,N20:N25),12)</f>
        <v>0</v>
      </c>
      <c r="O27" s="54"/>
      <c r="P27" s="54"/>
      <c r="Q27" s="54"/>
      <c r="R27" s="54"/>
    </row>
    <row r="28" spans="1:19" ht="18" customHeight="1">
      <c r="B28" s="101"/>
      <c r="C28" s="45" t="s">
        <v>20</v>
      </c>
      <c r="D28" s="48"/>
      <c r="E28" s="79">
        <f>IF(E26-E27&lt;=0,"erledigt",E26-E27)</f>
        <v>12</v>
      </c>
      <c r="F28" s="54"/>
      <c r="G28" s="54"/>
      <c r="H28" s="54"/>
      <c r="I28" s="54"/>
      <c r="J28" s="54"/>
      <c r="K28" s="101"/>
      <c r="L28" s="45" t="s">
        <v>20</v>
      </c>
      <c r="M28" s="48"/>
      <c r="N28" s="79">
        <f>IF(N26-N27&lt;=0,"erledigt",N26-N27)</f>
        <v>12</v>
      </c>
      <c r="O28" s="54"/>
      <c r="P28" s="54"/>
      <c r="Q28" s="54"/>
      <c r="R28" s="54"/>
    </row>
    <row r="29" spans="1:19" ht="14" customHeight="1">
      <c r="C29" s="2"/>
      <c r="D29" s="2"/>
    </row>
    <row r="30" spans="1:19" ht="31" customHeight="1">
      <c r="B30" s="110" t="s">
        <v>31</v>
      </c>
      <c r="C30" s="111"/>
      <c r="D30" s="111"/>
      <c r="E30" s="111"/>
      <c r="F30" s="111"/>
      <c r="G30" s="111"/>
      <c r="H30" s="111"/>
      <c r="I30" s="112"/>
      <c r="J30" s="102"/>
      <c r="K30" s="110" t="s">
        <v>8</v>
      </c>
      <c r="L30" s="111"/>
      <c r="M30" s="111"/>
      <c r="N30" s="111"/>
      <c r="O30" s="111"/>
      <c r="P30" s="111"/>
      <c r="Q30" s="111"/>
      <c r="R30" s="112"/>
      <c r="S30" s="2"/>
    </row>
    <row r="31" spans="1:19" ht="16">
      <c r="B31" s="44" t="s">
        <v>11</v>
      </c>
      <c r="C31" s="44" t="s">
        <v>12</v>
      </c>
      <c r="D31" s="44" t="s">
        <v>13</v>
      </c>
      <c r="E31" s="44" t="s">
        <v>14</v>
      </c>
      <c r="F31" s="44" t="s">
        <v>5</v>
      </c>
      <c r="G31" s="39" t="s">
        <v>4</v>
      </c>
      <c r="H31" s="43" t="str">
        <f>IF(SUM(G32:G38)=0," ",SUMIF(G32:G38,1,E32:E38))</f>
        <v xml:space="preserve"> </v>
      </c>
      <c r="I31" s="43" t="s">
        <v>0</v>
      </c>
      <c r="J31" s="102"/>
      <c r="K31" s="44" t="s">
        <v>11</v>
      </c>
      <c r="L31" s="44" t="s">
        <v>12</v>
      </c>
      <c r="M31" s="44" t="s">
        <v>13</v>
      </c>
      <c r="N31" s="44" t="s">
        <v>14</v>
      </c>
      <c r="O31" s="44" t="s">
        <v>5</v>
      </c>
      <c r="P31" s="39" t="s">
        <v>4</v>
      </c>
      <c r="Q31" s="43" t="str">
        <f>IF(SUM(P32:P38)=0," ",SUMIF(P32:P38,1,N32:N38))</f>
        <v xml:space="preserve"> </v>
      </c>
      <c r="R31" s="43" t="s">
        <v>0</v>
      </c>
      <c r="S31" s="2"/>
    </row>
    <row r="32" spans="1:19" ht="42" customHeight="1">
      <c r="B32" s="14"/>
      <c r="C32" s="13"/>
      <c r="D32" s="14"/>
      <c r="E32" s="15"/>
      <c r="F32" s="39">
        <f t="shared" ref="F32:F38" si="6">IF(D32="",0,1)</f>
        <v>0</v>
      </c>
      <c r="G32" s="39">
        <f t="shared" ref="G32:G38" si="7">IF(OR(D32="",D32="Pass",D32="Fail"),0,1)</f>
        <v>0</v>
      </c>
      <c r="H32" s="40" t="str">
        <f t="shared" ref="H32:H38" si="8">IF(G32=1,D32*E32,"")</f>
        <v/>
      </c>
      <c r="I32" s="12"/>
      <c r="K32" s="14"/>
      <c r="L32" s="13"/>
      <c r="M32" s="14"/>
      <c r="N32" s="12"/>
      <c r="O32" s="39">
        <f t="shared" ref="O32:O38" si="9">IF(M32="",0,1)</f>
        <v>0</v>
      </c>
      <c r="P32" s="39">
        <f t="shared" ref="P32:P38" si="10">IF(OR(M32="",M32="Pass",M32="Fail"),0,1)</f>
        <v>0</v>
      </c>
      <c r="Q32" s="40" t="str">
        <f t="shared" ref="Q32:Q38" si="11">IF(P32=1,M32*N32,"")</f>
        <v/>
      </c>
      <c r="R32" s="12"/>
      <c r="S32" s="2"/>
    </row>
    <row r="33" spans="1:19" ht="42" customHeight="1">
      <c r="B33" s="14"/>
      <c r="C33" s="13"/>
      <c r="D33" s="14"/>
      <c r="E33" s="15"/>
      <c r="F33" s="40">
        <f t="shared" si="6"/>
        <v>0</v>
      </c>
      <c r="G33" s="40">
        <f t="shared" si="7"/>
        <v>0</v>
      </c>
      <c r="H33" s="40" t="str">
        <f t="shared" si="8"/>
        <v/>
      </c>
      <c r="I33" s="12"/>
      <c r="K33" s="14"/>
      <c r="L33" s="13"/>
      <c r="M33" s="14"/>
      <c r="N33" s="12"/>
      <c r="O33" s="40">
        <f t="shared" si="9"/>
        <v>0</v>
      </c>
      <c r="P33" s="40">
        <f t="shared" si="10"/>
        <v>0</v>
      </c>
      <c r="Q33" s="40" t="str">
        <f t="shared" si="11"/>
        <v/>
      </c>
      <c r="R33" s="12"/>
    </row>
    <row r="34" spans="1:19" ht="42" customHeight="1">
      <c r="B34" s="14"/>
      <c r="C34" s="13"/>
      <c r="D34" s="14"/>
      <c r="E34" s="15"/>
      <c r="F34" s="40">
        <f t="shared" ref="F34" si="12">IF(D34="",0,1)</f>
        <v>0</v>
      </c>
      <c r="G34" s="40">
        <f t="shared" ref="G34" si="13">IF(OR(D34="",D34="Pass",D34="Fail"),0,1)</f>
        <v>0</v>
      </c>
      <c r="H34" s="40" t="str">
        <f t="shared" ref="H34" si="14">IF(G34=1,D34*E34,"")</f>
        <v/>
      </c>
      <c r="I34" s="12"/>
      <c r="K34" s="14"/>
      <c r="L34" s="13"/>
      <c r="M34" s="14"/>
      <c r="N34" s="12"/>
      <c r="O34" s="40">
        <f t="shared" ref="O34" si="15">IF(M34="",0,1)</f>
        <v>0</v>
      </c>
      <c r="P34" s="40">
        <f t="shared" ref="P34" si="16">IF(OR(M34="",M34="Pass",M34="Fail"),0,1)</f>
        <v>0</v>
      </c>
      <c r="Q34" s="40" t="str">
        <f t="shared" ref="Q34" si="17">IF(P34=1,M34*N34,"")</f>
        <v/>
      </c>
      <c r="R34" s="12"/>
    </row>
    <row r="35" spans="1:19" ht="42" customHeight="1">
      <c r="B35" s="14"/>
      <c r="C35" s="13"/>
      <c r="D35" s="14"/>
      <c r="E35" s="15"/>
      <c r="F35" s="40">
        <f t="shared" si="6"/>
        <v>0</v>
      </c>
      <c r="G35" s="40">
        <f t="shared" si="7"/>
        <v>0</v>
      </c>
      <c r="H35" s="40" t="str">
        <f t="shared" si="8"/>
        <v/>
      </c>
      <c r="I35" s="12"/>
      <c r="K35" s="14"/>
      <c r="L35" s="13"/>
      <c r="M35" s="14"/>
      <c r="N35" s="12"/>
      <c r="O35" s="40">
        <f t="shared" si="9"/>
        <v>0</v>
      </c>
      <c r="P35" s="40">
        <f t="shared" si="10"/>
        <v>0</v>
      </c>
      <c r="Q35" s="40" t="str">
        <f t="shared" si="11"/>
        <v/>
      </c>
      <c r="R35" s="12"/>
    </row>
    <row r="36" spans="1:19" ht="42" customHeight="1">
      <c r="B36" s="14"/>
      <c r="C36" s="13"/>
      <c r="D36" s="14"/>
      <c r="E36" s="15"/>
      <c r="F36" s="40">
        <f t="shared" si="6"/>
        <v>0</v>
      </c>
      <c r="G36" s="40">
        <f t="shared" si="7"/>
        <v>0</v>
      </c>
      <c r="H36" s="40" t="str">
        <f t="shared" si="8"/>
        <v/>
      </c>
      <c r="I36" s="12"/>
      <c r="K36" s="14"/>
      <c r="L36" s="13"/>
      <c r="M36" s="14"/>
      <c r="N36" s="12"/>
      <c r="O36" s="40">
        <f t="shared" si="9"/>
        <v>0</v>
      </c>
      <c r="P36" s="40">
        <f t="shared" si="10"/>
        <v>0</v>
      </c>
      <c r="Q36" s="40" t="str">
        <f t="shared" si="11"/>
        <v/>
      </c>
      <c r="R36" s="12"/>
    </row>
    <row r="37" spans="1:19" ht="42" customHeight="1">
      <c r="B37" s="14"/>
      <c r="C37" s="13"/>
      <c r="D37" s="14"/>
      <c r="E37" s="15"/>
      <c r="F37" s="40">
        <f t="shared" ref="F37" si="18">IF(D37="",0,1)</f>
        <v>0</v>
      </c>
      <c r="G37" s="40">
        <f t="shared" ref="G37" si="19">IF(OR(D37="",D37="Pass",D37="Fail"),0,1)</f>
        <v>0</v>
      </c>
      <c r="H37" s="40" t="str">
        <f t="shared" ref="H37" si="20">IF(G37=1,D37*E37,"")</f>
        <v/>
      </c>
      <c r="I37" s="12"/>
      <c r="K37" s="14"/>
      <c r="L37" s="13"/>
      <c r="M37" s="14"/>
      <c r="N37" s="12"/>
      <c r="O37" s="40">
        <f t="shared" ref="O37" si="21">IF(M37="",0,1)</f>
        <v>0</v>
      </c>
      <c r="P37" s="40">
        <f t="shared" ref="P37" si="22">IF(OR(M37="",M37="Pass",M37="Fail"),0,1)</f>
        <v>0</v>
      </c>
      <c r="Q37" s="40" t="str">
        <f t="shared" ref="Q37" si="23">IF(P37=1,M37*N37,"")</f>
        <v/>
      </c>
      <c r="R37" s="12"/>
    </row>
    <row r="38" spans="1:19" ht="42" customHeight="1">
      <c r="A38" s="6"/>
      <c r="B38" s="30"/>
      <c r="C38" s="29"/>
      <c r="D38" s="30"/>
      <c r="E38" s="32"/>
      <c r="F38" s="41">
        <f t="shared" si="6"/>
        <v>0</v>
      </c>
      <c r="G38" s="41">
        <f t="shared" si="7"/>
        <v>0</v>
      </c>
      <c r="H38" s="42" t="str">
        <f t="shared" si="8"/>
        <v/>
      </c>
      <c r="I38" s="20"/>
      <c r="K38" s="30"/>
      <c r="L38" s="29"/>
      <c r="M38" s="30"/>
      <c r="N38" s="20"/>
      <c r="O38" s="41">
        <f t="shared" si="9"/>
        <v>0</v>
      </c>
      <c r="P38" s="41">
        <f t="shared" si="10"/>
        <v>0</v>
      </c>
      <c r="Q38" s="42" t="str">
        <f t="shared" si="11"/>
        <v/>
      </c>
      <c r="R38" s="20"/>
    </row>
    <row r="39" spans="1:19" ht="16">
      <c r="A39" s="6"/>
      <c r="B39" s="101"/>
      <c r="C39" s="45" t="s">
        <v>18</v>
      </c>
      <c r="D39" s="48"/>
      <c r="E39" s="47">
        <v>15</v>
      </c>
      <c r="F39" s="54"/>
      <c r="G39" s="54"/>
      <c r="H39" s="54"/>
      <c r="I39" s="54"/>
      <c r="J39" s="102"/>
      <c r="K39" s="101"/>
      <c r="L39" s="45" t="s">
        <v>18</v>
      </c>
      <c r="M39" s="48"/>
      <c r="N39" s="47">
        <v>15</v>
      </c>
      <c r="O39" s="54"/>
      <c r="P39" s="54"/>
      <c r="Q39" s="54"/>
      <c r="R39" s="54"/>
    </row>
    <row r="40" spans="1:19" ht="18" customHeight="1">
      <c r="A40" s="6"/>
      <c r="B40" s="101"/>
      <c r="C40" s="45" t="s">
        <v>19</v>
      </c>
      <c r="D40" s="48"/>
      <c r="E40" s="47">
        <f>IF(SUMIF(F32:F38,1,E32:E38)&lt;15,SUMIF(F32:F38,1,E32:E38),15)</f>
        <v>0</v>
      </c>
      <c r="F40" s="54"/>
      <c r="G40" s="54"/>
      <c r="H40" s="54"/>
      <c r="I40" s="54"/>
      <c r="J40" s="102"/>
      <c r="K40" s="101"/>
      <c r="L40" s="45" t="s">
        <v>19</v>
      </c>
      <c r="M40" s="48"/>
      <c r="N40" s="47">
        <f>IF(SUMIF(O32:O38,1,N32:N38)&lt;15,SUMIF(O32:O38,1,N32:N38),15)</f>
        <v>0</v>
      </c>
      <c r="O40" s="54"/>
      <c r="P40" s="54"/>
      <c r="Q40" s="54"/>
      <c r="R40" s="54"/>
    </row>
    <row r="41" spans="1:19" ht="18" customHeight="1">
      <c r="A41" s="6"/>
      <c r="B41" s="101"/>
      <c r="C41" s="45" t="s">
        <v>20</v>
      </c>
      <c r="D41" s="48"/>
      <c r="E41" s="79">
        <f>IF(E39-E40&lt;=0,"erledigt",E39-E40)</f>
        <v>15</v>
      </c>
      <c r="F41" s="54"/>
      <c r="G41" s="54"/>
      <c r="H41" s="54"/>
      <c r="I41" s="54"/>
      <c r="J41" s="102"/>
      <c r="K41" s="101"/>
      <c r="L41" s="45" t="s">
        <v>20</v>
      </c>
      <c r="M41" s="48"/>
      <c r="N41" s="79">
        <f>IF(N39-N40&lt;=0,"erledigt",N39-N40)</f>
        <v>15</v>
      </c>
      <c r="O41" s="54"/>
      <c r="P41" s="54"/>
      <c r="Q41" s="54"/>
      <c r="R41" s="54"/>
    </row>
    <row r="42" spans="1:19" s="27" customFormat="1" ht="14" customHeight="1">
      <c r="B42" s="33"/>
      <c r="C42" s="33"/>
      <c r="D42" s="33"/>
      <c r="G42" s="25"/>
      <c r="H42" s="25"/>
      <c r="J42" s="34"/>
      <c r="K42" s="67"/>
      <c r="L42" s="25"/>
      <c r="M42" s="25"/>
      <c r="N42" s="25"/>
      <c r="O42" s="25"/>
      <c r="P42" s="25"/>
      <c r="Q42" s="25"/>
      <c r="R42" s="25"/>
      <c r="S42" s="33"/>
    </row>
    <row r="43" spans="1:19" s="27" customFormat="1" ht="31" customHeight="1">
      <c r="B43" s="110" t="s">
        <v>25</v>
      </c>
      <c r="C43" s="111"/>
      <c r="D43" s="111"/>
      <c r="E43" s="111"/>
      <c r="F43" s="111"/>
      <c r="G43" s="111"/>
      <c r="H43" s="111"/>
      <c r="I43" s="129"/>
      <c r="J43" s="111"/>
      <c r="K43" s="111"/>
      <c r="L43" s="111"/>
      <c r="M43" s="111"/>
      <c r="N43" s="111"/>
      <c r="O43" s="111"/>
      <c r="P43" s="111"/>
      <c r="Q43" s="111"/>
      <c r="R43" s="112"/>
    </row>
    <row r="44" spans="1:19" s="27" customFormat="1" ht="16">
      <c r="B44" s="44" t="s">
        <v>11</v>
      </c>
      <c r="C44" s="44" t="s">
        <v>12</v>
      </c>
      <c r="D44" s="44" t="s">
        <v>13</v>
      </c>
      <c r="E44" s="44" t="s">
        <v>14</v>
      </c>
      <c r="F44" s="44" t="s">
        <v>5</v>
      </c>
      <c r="G44" s="39" t="s">
        <v>4</v>
      </c>
      <c r="H44" s="43" t="str">
        <f>IF(SUM(G45:G48)=0," ",SUMIF(G45:G48,1,E45:E48))</f>
        <v xml:space="preserve"> </v>
      </c>
      <c r="I44" s="43" t="s">
        <v>0</v>
      </c>
      <c r="J44" s="53"/>
      <c r="K44" s="44" t="s">
        <v>11</v>
      </c>
      <c r="L44" s="44" t="s">
        <v>12</v>
      </c>
      <c r="M44" s="44" t="s">
        <v>13</v>
      </c>
      <c r="N44" s="44" t="s">
        <v>14</v>
      </c>
      <c r="O44" s="44" t="s">
        <v>5</v>
      </c>
      <c r="P44" s="39" t="s">
        <v>4</v>
      </c>
      <c r="Q44" s="43" t="str">
        <f>IF(SUM(P45:P48)=0," ",SUMIF(P45:P48,1,N45:N48))</f>
        <v xml:space="preserve"> </v>
      </c>
      <c r="R44" s="43" t="s">
        <v>0</v>
      </c>
    </row>
    <row r="45" spans="1:19" s="27" customFormat="1" ht="42" customHeight="1">
      <c r="A45" s="6"/>
      <c r="B45" s="81"/>
      <c r="C45" s="88"/>
      <c r="D45" s="82"/>
      <c r="E45" s="91"/>
      <c r="F45" s="83">
        <f t="shared" ref="F45:F46" si="24">IF(D45="",0,1)</f>
        <v>0</v>
      </c>
      <c r="G45" s="94">
        <f t="shared" ref="G45:G46" si="25">IF(OR(D45="",D45="Pass",D45="Fail"),0,1)</f>
        <v>0</v>
      </c>
      <c r="H45" s="83" t="str">
        <f t="shared" ref="H45:H46" si="26">IF(G45=1,D45*E45,"")</f>
        <v/>
      </c>
      <c r="I45" s="91"/>
      <c r="J45" s="34"/>
      <c r="K45" s="14"/>
      <c r="L45" s="65"/>
      <c r="M45" s="14"/>
      <c r="N45" s="12"/>
      <c r="O45" s="39">
        <f>IF(M45="",0,1)</f>
        <v>0</v>
      </c>
      <c r="P45" s="39">
        <f t="shared" ref="P45:P48" si="27">IF(OR(M45="",M45="Pass",M45="Fail"),0,1)</f>
        <v>0</v>
      </c>
      <c r="Q45" s="39" t="str">
        <f>IF(P45=1,M45*N45,"")</f>
        <v/>
      </c>
      <c r="R45" s="12"/>
    </row>
    <row r="46" spans="1:19" s="27" customFormat="1" ht="42" customHeight="1">
      <c r="B46" s="84"/>
      <c r="C46" s="89"/>
      <c r="D46" s="75"/>
      <c r="E46" s="92"/>
      <c r="F46" s="54">
        <f t="shared" si="24"/>
        <v>0</v>
      </c>
      <c r="G46" s="95">
        <f t="shared" si="25"/>
        <v>0</v>
      </c>
      <c r="H46" s="54" t="str">
        <f t="shared" si="26"/>
        <v/>
      </c>
      <c r="I46" s="92"/>
      <c r="J46" s="34"/>
      <c r="K46" s="14"/>
      <c r="L46" s="65"/>
      <c r="M46" s="14"/>
      <c r="N46" s="12"/>
      <c r="O46" s="40">
        <f t="shared" ref="O46:O48" si="28">IF(M46="",0,1)</f>
        <v>0</v>
      </c>
      <c r="P46" s="40">
        <f t="shared" si="27"/>
        <v>0</v>
      </c>
      <c r="Q46" s="40" t="str">
        <f t="shared" ref="Q46:Q48" si="29">IF(P46=1,M46*N46,"")</f>
        <v/>
      </c>
      <c r="R46" s="12"/>
      <c r="S46" s="33"/>
    </row>
    <row r="47" spans="1:19" s="27" customFormat="1" ht="42" customHeight="1">
      <c r="B47" s="84"/>
      <c r="C47" s="89"/>
      <c r="D47" s="75"/>
      <c r="E47" s="92"/>
      <c r="F47" s="54">
        <f t="shared" ref="F47" si="30">IF(D47="",0,1)</f>
        <v>0</v>
      </c>
      <c r="G47" s="95">
        <f t="shared" ref="G47" si="31">IF(OR(D47="",D47="Pass",D47="Fail"),0,1)</f>
        <v>0</v>
      </c>
      <c r="H47" s="54" t="str">
        <f t="shared" ref="H47" si="32">IF(G47=1,D47*E47,"")</f>
        <v/>
      </c>
      <c r="I47" s="92"/>
      <c r="J47" s="34"/>
      <c r="K47" s="14"/>
      <c r="L47" s="65"/>
      <c r="M47" s="14"/>
      <c r="N47" s="12"/>
      <c r="O47" s="40">
        <f t="shared" ref="O47" si="33">IF(M47="",0,1)</f>
        <v>0</v>
      </c>
      <c r="P47" s="40">
        <f t="shared" ref="P47" si="34">IF(OR(M47="",M47="Pass",M47="Fail"),0,1)</f>
        <v>0</v>
      </c>
      <c r="Q47" s="40" t="str">
        <f t="shared" ref="Q47" si="35">IF(P47=1,M47*N47,"")</f>
        <v/>
      </c>
      <c r="R47" s="12"/>
      <c r="S47" s="33"/>
    </row>
    <row r="48" spans="1:19" s="27" customFormat="1" ht="42" customHeight="1">
      <c r="B48" s="85"/>
      <c r="C48" s="90"/>
      <c r="D48" s="86"/>
      <c r="E48" s="93"/>
      <c r="F48" s="87">
        <f t="shared" ref="F48" si="36">IF(D48="",0,1)</f>
        <v>0</v>
      </c>
      <c r="G48" s="96">
        <f t="shared" ref="G48" si="37">IF(OR(D48="",D48="Pass",D48="Fail"),0,1)</f>
        <v>0</v>
      </c>
      <c r="H48" s="87" t="str">
        <f t="shared" ref="H48" si="38">IF(G48=1,D48*E48,"")</f>
        <v/>
      </c>
      <c r="I48" s="93"/>
      <c r="J48" s="34"/>
      <c r="K48" s="30"/>
      <c r="L48" s="66"/>
      <c r="M48" s="30"/>
      <c r="N48" s="20"/>
      <c r="O48" s="41">
        <f t="shared" si="28"/>
        <v>0</v>
      </c>
      <c r="P48" s="41">
        <f t="shared" si="27"/>
        <v>0</v>
      </c>
      <c r="Q48" s="41" t="str">
        <f t="shared" si="29"/>
        <v/>
      </c>
      <c r="R48" s="20"/>
      <c r="S48" s="33"/>
    </row>
    <row r="49" spans="1:19" s="27" customFormat="1" ht="16">
      <c r="B49" s="101"/>
      <c r="C49" s="45" t="s">
        <v>18</v>
      </c>
      <c r="D49" s="46"/>
      <c r="E49" s="47">
        <v>6</v>
      </c>
      <c r="F49" s="54"/>
      <c r="G49" s="54"/>
      <c r="H49" s="54"/>
      <c r="I49" s="54"/>
      <c r="J49" s="53"/>
      <c r="K49" s="101"/>
      <c r="L49" s="45" t="s">
        <v>18</v>
      </c>
      <c r="M49" s="46"/>
      <c r="N49" s="47">
        <v>6</v>
      </c>
      <c r="O49" s="54"/>
      <c r="P49" s="54"/>
      <c r="Q49" s="54"/>
      <c r="R49" s="54"/>
      <c r="S49" s="33"/>
    </row>
    <row r="50" spans="1:19" s="27" customFormat="1" ht="18" customHeight="1">
      <c r="B50" s="101"/>
      <c r="C50" s="45" t="s">
        <v>19</v>
      </c>
      <c r="D50" s="46"/>
      <c r="E50" s="47">
        <f>IF(SUMIF(F45:F48,1,E45:E48)&lt;6,SUMIF(F45:F48,1,E45:E48),6)</f>
        <v>0</v>
      </c>
      <c r="F50" s="54"/>
      <c r="G50" s="54"/>
      <c r="H50" s="54"/>
      <c r="I50" s="54"/>
      <c r="J50" s="53"/>
      <c r="K50" s="101"/>
      <c r="L50" s="45" t="s">
        <v>19</v>
      </c>
      <c r="M50" s="46"/>
      <c r="N50" s="47">
        <f>IF(SUMIF(O45:O48,1,N45:N48)&lt;6,SUMIF(O45:O48,1,N45:N48),6)</f>
        <v>0</v>
      </c>
      <c r="O50" s="54"/>
      <c r="P50" s="54"/>
      <c r="Q50" s="54"/>
      <c r="R50" s="54"/>
      <c r="S50" s="33"/>
    </row>
    <row r="51" spans="1:19" s="27" customFormat="1" ht="18" customHeight="1">
      <c r="B51" s="101"/>
      <c r="C51" s="45" t="s">
        <v>20</v>
      </c>
      <c r="D51" s="46"/>
      <c r="E51" s="79">
        <f>IF(E49-E50&lt;=0,"erledigt",E49-E50)</f>
        <v>6</v>
      </c>
      <c r="F51" s="54"/>
      <c r="G51" s="54"/>
      <c r="H51" s="54"/>
      <c r="I51" s="54"/>
      <c r="J51" s="53"/>
      <c r="K51" s="101"/>
      <c r="L51" s="45" t="s">
        <v>20</v>
      </c>
      <c r="M51" s="46"/>
      <c r="N51" s="79">
        <f>IF(N49-N50&lt;=0,"erledigt",N49-N50)</f>
        <v>6</v>
      </c>
      <c r="O51" s="54"/>
      <c r="P51" s="54"/>
      <c r="Q51" s="54"/>
      <c r="R51" s="54"/>
      <c r="S51" s="33"/>
    </row>
    <row r="52" spans="1:19" s="27" customFormat="1" ht="14" customHeight="1">
      <c r="B52" s="33"/>
      <c r="C52" s="33"/>
      <c r="D52" s="33"/>
      <c r="G52" s="25"/>
      <c r="H52" s="25"/>
      <c r="J52" s="34"/>
      <c r="K52" s="67"/>
      <c r="L52" s="25"/>
      <c r="M52" s="25"/>
      <c r="N52" s="25"/>
      <c r="O52" s="25"/>
      <c r="P52" s="25"/>
      <c r="Q52" s="25"/>
      <c r="R52" s="25"/>
      <c r="S52" s="33"/>
    </row>
    <row r="53" spans="1:19" s="27" customFormat="1" ht="31" customHeight="1">
      <c r="B53" s="125" t="s">
        <v>9</v>
      </c>
      <c r="C53" s="126"/>
      <c r="D53" s="80" t="s">
        <v>1</v>
      </c>
      <c r="E53" s="80" t="s">
        <v>3</v>
      </c>
      <c r="F53" s="80" t="s">
        <v>5</v>
      </c>
      <c r="G53" s="39" t="s">
        <v>4</v>
      </c>
      <c r="H53" s="39">
        <f>D54*E54</f>
        <v>0</v>
      </c>
      <c r="I53" s="39" t="s">
        <v>0</v>
      </c>
      <c r="J53" s="53"/>
      <c r="K53" s="127" t="s">
        <v>15</v>
      </c>
      <c r="L53" s="128"/>
      <c r="M53" s="50"/>
      <c r="N53" s="78"/>
      <c r="O53" s="78"/>
      <c r="P53" s="51"/>
      <c r="Q53" s="51"/>
      <c r="R53" s="52" t="str">
        <f>IF(SUM(H45:H48,Q45:Q48,H32:H38,Q32:Q38,Q20:Q25,H20:H25,H9:H13,Q9:Q13,H53)=0," ",MROUND(SUM(H45:H48,Q45:Q48,H32:H38,Q32:Q38,Q20:Q25,H20:H25,H9:H13,Q9:Q13,H53)/O54,0.1))</f>
        <v xml:space="preserve"> </v>
      </c>
      <c r="S53" s="33"/>
    </row>
    <row r="54" spans="1:19" s="27" customFormat="1" ht="32" customHeight="1">
      <c r="B54" s="115"/>
      <c r="C54" s="116"/>
      <c r="D54" s="119"/>
      <c r="E54" s="121">
        <v>30</v>
      </c>
      <c r="F54" s="123">
        <f>IF(D54="",0,1)</f>
        <v>0</v>
      </c>
      <c r="G54" s="123">
        <f>IF(D54="",0,1)</f>
        <v>0</v>
      </c>
      <c r="H54" s="123" t="str">
        <f>IF(NOT(D54=""),E54," ")</f>
        <v xml:space="preserve"> </v>
      </c>
      <c r="I54" s="121"/>
      <c r="J54" s="34"/>
      <c r="K54" s="108" t="s">
        <v>17</v>
      </c>
      <c r="L54" s="109"/>
      <c r="M54" s="53"/>
      <c r="N54" s="79"/>
      <c r="O54" s="79">
        <f>SUM(Q44,H44,H31,Q31,Q19,H19,H8,Q8,H54)</f>
        <v>0</v>
      </c>
      <c r="P54" s="54"/>
      <c r="Q54" s="54"/>
      <c r="R54" s="55">
        <f>SUM(E50,N50,N40,E40,E27,N27,E15,IF(F54=0,0,E54),N15)</f>
        <v>0</v>
      </c>
      <c r="S54" s="33"/>
    </row>
    <row r="55" spans="1:19" s="27" customFormat="1" ht="25" customHeight="1">
      <c r="A55" s="6"/>
      <c r="B55" s="117"/>
      <c r="C55" s="118"/>
      <c r="D55" s="120"/>
      <c r="E55" s="122"/>
      <c r="F55" s="124"/>
      <c r="G55" s="124"/>
      <c r="H55" s="124"/>
      <c r="I55" s="122"/>
      <c r="J55" s="34"/>
      <c r="K55" s="113" t="s">
        <v>16</v>
      </c>
      <c r="L55" s="114"/>
      <c r="M55" s="56"/>
      <c r="N55" s="77"/>
      <c r="O55" s="77"/>
      <c r="P55" s="77"/>
      <c r="Q55" s="77"/>
      <c r="R55" s="57">
        <v>120</v>
      </c>
      <c r="S55" s="33"/>
    </row>
    <row r="56" spans="1:19" s="27" customFormat="1" ht="25" customHeight="1">
      <c r="A56" s="37"/>
      <c r="B56" s="33"/>
      <c r="C56" s="33"/>
      <c r="D56" s="33"/>
      <c r="G56" s="25"/>
      <c r="H56" s="25"/>
      <c r="J56" s="34"/>
      <c r="K56" s="67"/>
      <c r="L56" s="25"/>
      <c r="M56" s="25"/>
      <c r="N56" s="25"/>
      <c r="O56" s="21"/>
      <c r="P56" s="21"/>
      <c r="Q56" s="21"/>
      <c r="R56" s="21"/>
      <c r="S56" s="33"/>
    </row>
    <row r="57" spans="1:19" s="27" customFormat="1" ht="14" customHeight="1">
      <c r="B57" s="33"/>
      <c r="C57" s="33"/>
      <c r="D57" s="33"/>
      <c r="G57" s="25"/>
      <c r="H57" s="25"/>
      <c r="J57" s="34"/>
      <c r="K57" s="67"/>
      <c r="L57" s="25"/>
      <c r="M57" s="25"/>
      <c r="N57" s="25"/>
      <c r="O57" s="25"/>
      <c r="P57" s="25"/>
      <c r="Q57" s="25"/>
      <c r="R57" s="25"/>
      <c r="S57" s="33"/>
    </row>
    <row r="58" spans="1:19" s="27" customFormat="1" ht="31" customHeight="1">
      <c r="B58" s="110" t="s">
        <v>10</v>
      </c>
      <c r="C58" s="111"/>
      <c r="D58" s="111"/>
      <c r="E58" s="111"/>
      <c r="F58" s="111"/>
      <c r="G58" s="111"/>
      <c r="H58" s="111"/>
      <c r="I58" s="111"/>
      <c r="J58" s="111"/>
      <c r="K58" s="111"/>
      <c r="L58" s="111"/>
      <c r="M58" s="111"/>
      <c r="N58" s="111"/>
      <c r="O58" s="111"/>
      <c r="P58" s="111"/>
      <c r="Q58" s="111"/>
      <c r="R58" s="112"/>
      <c r="S58" s="33"/>
    </row>
    <row r="59" spans="1:19" s="27" customFormat="1" ht="16">
      <c r="B59" s="44" t="s">
        <v>11</v>
      </c>
      <c r="C59" s="44" t="s">
        <v>12</v>
      </c>
      <c r="D59" s="44" t="s">
        <v>13</v>
      </c>
      <c r="E59" s="44" t="s">
        <v>14</v>
      </c>
      <c r="F59" s="44" t="s">
        <v>5</v>
      </c>
      <c r="G59" s="43" t="s">
        <v>4</v>
      </c>
      <c r="H59" s="43" t="str">
        <f>IF(SUM(G60:G64)=0," ",SUMIF(G60:G64,1,E60:E64))</f>
        <v xml:space="preserve"> </v>
      </c>
      <c r="I59" s="43" t="s">
        <v>0</v>
      </c>
      <c r="J59" s="103"/>
      <c r="K59" s="44" t="s">
        <v>11</v>
      </c>
      <c r="L59" s="44" t="s">
        <v>12</v>
      </c>
      <c r="M59" s="44" t="s">
        <v>13</v>
      </c>
      <c r="N59" s="44" t="s">
        <v>14</v>
      </c>
      <c r="O59" s="44" t="s">
        <v>5</v>
      </c>
      <c r="P59" s="43" t="s">
        <v>4</v>
      </c>
      <c r="Q59" s="43" t="str">
        <f>IF(SUM(P60:P64)=0," ",SUMIF(P60:P64,1,N60:N64))</f>
        <v xml:space="preserve"> </v>
      </c>
      <c r="R59" s="43" t="s">
        <v>0</v>
      </c>
      <c r="S59" s="33"/>
    </row>
    <row r="60" spans="1:19" s="27" customFormat="1" ht="37" customHeight="1">
      <c r="B60" s="73"/>
      <c r="C60" s="72"/>
      <c r="D60" s="73"/>
      <c r="E60" s="21"/>
      <c r="F60" s="21"/>
      <c r="G60" s="21"/>
      <c r="H60" s="21"/>
      <c r="I60" s="70"/>
      <c r="J60" s="68"/>
      <c r="K60" s="73"/>
      <c r="L60" s="71"/>
      <c r="M60" s="70"/>
      <c r="N60" s="21"/>
      <c r="O60" s="21"/>
      <c r="P60" s="21"/>
      <c r="Q60" s="21"/>
      <c r="R60" s="70"/>
      <c r="S60" s="33"/>
    </row>
    <row r="61" spans="1:19" s="27" customFormat="1" ht="37" customHeight="1">
      <c r="B61" s="73"/>
      <c r="C61" s="72"/>
      <c r="D61" s="73"/>
      <c r="E61" s="21"/>
      <c r="F61" s="21"/>
      <c r="G61" s="21"/>
      <c r="H61" s="21"/>
      <c r="I61" s="70"/>
      <c r="J61" s="68"/>
      <c r="K61" s="73"/>
      <c r="L61" s="71"/>
      <c r="M61" s="70"/>
      <c r="N61" s="21"/>
      <c r="O61" s="21"/>
      <c r="P61" s="21"/>
      <c r="Q61" s="21"/>
      <c r="R61" s="70"/>
      <c r="S61" s="33"/>
    </row>
    <row r="62" spans="1:19" s="27" customFormat="1" ht="37" customHeight="1">
      <c r="B62" s="19"/>
      <c r="C62" s="18"/>
      <c r="D62" s="19"/>
      <c r="E62" s="69"/>
      <c r="F62" s="69"/>
      <c r="G62" s="69"/>
      <c r="H62" s="69"/>
      <c r="I62" s="17"/>
      <c r="J62" s="68"/>
      <c r="K62" s="19"/>
      <c r="L62" s="64"/>
      <c r="M62" s="17"/>
      <c r="N62" s="69"/>
      <c r="O62" s="69"/>
      <c r="P62" s="69"/>
      <c r="Q62" s="69"/>
      <c r="R62" s="17"/>
      <c r="S62" s="33"/>
    </row>
    <row r="63" spans="1:19" s="27" customFormat="1" ht="37" customHeight="1">
      <c r="B63" s="33"/>
      <c r="C63" s="33"/>
      <c r="D63" s="33"/>
      <c r="G63" s="25"/>
      <c r="H63" s="25"/>
      <c r="J63" s="38"/>
      <c r="K63" s="67"/>
      <c r="L63" s="25"/>
      <c r="M63" s="25"/>
      <c r="N63" s="25"/>
      <c r="O63" s="25"/>
      <c r="P63" s="25"/>
      <c r="Q63" s="25"/>
      <c r="R63" s="25"/>
      <c r="S63" s="33"/>
    </row>
    <row r="64" spans="1:19" s="27" customFormat="1" ht="37" customHeight="1">
      <c r="A64" s="35"/>
      <c r="B64" s="36"/>
      <c r="C64" s="36"/>
      <c r="D64" s="36"/>
      <c r="E64" s="35"/>
      <c r="F64" s="35"/>
      <c r="G64" s="25"/>
      <c r="H64" s="25"/>
      <c r="J64" s="34"/>
      <c r="K64" s="67"/>
      <c r="L64" s="25"/>
      <c r="M64" s="25"/>
      <c r="N64" s="25"/>
      <c r="O64" s="25"/>
      <c r="P64" s="25"/>
      <c r="Q64" s="25"/>
      <c r="R64" s="25"/>
      <c r="S64" s="33"/>
    </row>
    <row r="65" spans="1:19" s="27" customFormat="1" ht="37" customHeight="1">
      <c r="A65" s="35"/>
      <c r="B65" s="36"/>
      <c r="C65" s="36"/>
      <c r="D65" s="36"/>
      <c r="E65" s="35"/>
      <c r="F65" s="35"/>
      <c r="G65" s="25"/>
      <c r="H65" s="25"/>
      <c r="J65" s="34"/>
      <c r="K65" s="67"/>
      <c r="L65" s="25"/>
      <c r="M65" s="25"/>
      <c r="N65" s="25"/>
      <c r="O65" s="25"/>
      <c r="P65" s="25"/>
      <c r="Q65" s="25"/>
      <c r="R65" s="25"/>
      <c r="S65" s="33"/>
    </row>
    <row r="66" spans="1:19" s="27" customFormat="1" ht="37" customHeight="1">
      <c r="B66" s="33"/>
      <c r="C66" s="33"/>
      <c r="D66" s="33"/>
      <c r="G66" s="25"/>
      <c r="H66" s="25"/>
      <c r="J66" s="34"/>
      <c r="K66" s="67"/>
      <c r="L66" s="25"/>
      <c r="M66" s="25"/>
      <c r="N66" s="25"/>
      <c r="O66" s="25"/>
      <c r="P66" s="25"/>
      <c r="Q66" s="25"/>
      <c r="R66" s="25"/>
      <c r="S66" s="33"/>
    </row>
    <row r="67" spans="1:19" s="27" customFormat="1" ht="37" customHeight="1">
      <c r="B67" s="33"/>
      <c r="C67" s="33"/>
      <c r="D67" s="33"/>
      <c r="G67" s="25"/>
      <c r="H67" s="25"/>
      <c r="J67" s="34"/>
      <c r="K67" s="67"/>
      <c r="L67" s="25"/>
      <c r="M67" s="25"/>
      <c r="N67" s="25"/>
      <c r="O67" s="25"/>
      <c r="P67" s="25"/>
      <c r="Q67" s="25"/>
      <c r="R67" s="25"/>
      <c r="S67" s="33"/>
    </row>
    <row r="68" spans="1:19" s="27" customFormat="1" ht="37" customHeight="1">
      <c r="B68" s="33"/>
      <c r="C68" s="33"/>
      <c r="D68" s="33"/>
      <c r="G68" s="25"/>
      <c r="H68" s="25"/>
      <c r="J68" s="34"/>
      <c r="K68" s="67"/>
      <c r="L68" s="25"/>
      <c r="M68" s="25"/>
      <c r="N68" s="25"/>
      <c r="O68" s="25"/>
      <c r="P68" s="25"/>
      <c r="Q68" s="25"/>
      <c r="R68" s="25"/>
      <c r="S68" s="33"/>
    </row>
    <row r="69" spans="1:19" s="27" customFormat="1" ht="37" customHeight="1">
      <c r="B69" s="33"/>
      <c r="C69" s="33"/>
      <c r="D69" s="33"/>
      <c r="G69" s="25"/>
      <c r="H69" s="25"/>
      <c r="J69" s="34"/>
      <c r="K69" s="67"/>
      <c r="L69" s="25"/>
      <c r="M69" s="25"/>
      <c r="N69" s="25"/>
      <c r="O69" s="25"/>
      <c r="P69" s="25"/>
      <c r="Q69" s="25"/>
      <c r="R69" s="25"/>
      <c r="S69" s="33"/>
    </row>
    <row r="70" spans="1:19" ht="37" customHeight="1"/>
  </sheetData>
  <sheetProtection algorithmName="SHA-512" hashValue="drLf8Pwubdk1i8DeyGXW13q8qMwPkhh+MiVkX+z+bgWGyPjbm3llknT5N3UAk5JLaxEmI1VCt1tBuOj6mIJj2A==" saltValue="QEJc1Tw5M8iKVuOfEZFHHQ==" spinCount="100000" sheet="1" objects="1" scenarios="1" formatCells="0" formatColumns="0" formatRows="0" selectLockedCells="1"/>
  <mergeCells count="28">
    <mergeCell ref="B3:C3"/>
    <mergeCell ref="B18:R18"/>
    <mergeCell ref="B2:R2"/>
    <mergeCell ref="D3:K3"/>
    <mergeCell ref="M3:R3"/>
    <mergeCell ref="M4:R4"/>
    <mergeCell ref="M5:R5"/>
    <mergeCell ref="B7:C7"/>
    <mergeCell ref="D7:I7"/>
    <mergeCell ref="K7:L7"/>
    <mergeCell ref="M7:R7"/>
    <mergeCell ref="D4:K5"/>
    <mergeCell ref="B4:C5"/>
    <mergeCell ref="B30:I30"/>
    <mergeCell ref="K30:R30"/>
    <mergeCell ref="B53:C53"/>
    <mergeCell ref="K53:L53"/>
    <mergeCell ref="B43:R43"/>
    <mergeCell ref="K54:L54"/>
    <mergeCell ref="B58:R58"/>
    <mergeCell ref="K55:L55"/>
    <mergeCell ref="B54:C55"/>
    <mergeCell ref="D54:D55"/>
    <mergeCell ref="E54:E55"/>
    <mergeCell ref="I54:I55"/>
    <mergeCell ref="F54:F55"/>
    <mergeCell ref="G54:G55"/>
    <mergeCell ref="H54:H55"/>
  </mergeCells>
  <phoneticPr fontId="2" type="noConversion"/>
  <conditionalFormatting sqref="E16">
    <cfRule type="cellIs" dxfId="23" priority="22" operator="equal">
      <formula>"offen"</formula>
    </cfRule>
    <cfRule type="cellIs" dxfId="22" priority="23" operator="equal">
      <formula>"erledigt"</formula>
    </cfRule>
  </conditionalFormatting>
  <conditionalFormatting sqref="E16">
    <cfRule type="cellIs" dxfId="21" priority="24" operator="notEqual">
      <formula>"erledigt"</formula>
    </cfRule>
  </conditionalFormatting>
  <conditionalFormatting sqref="N41">
    <cfRule type="cellIs" dxfId="20" priority="16" operator="equal">
      <formula>"offen"</formula>
    </cfRule>
    <cfRule type="cellIs" dxfId="19" priority="17" operator="equal">
      <formula>"erledigt"</formula>
    </cfRule>
  </conditionalFormatting>
  <conditionalFormatting sqref="N41">
    <cfRule type="cellIs" dxfId="18" priority="18" operator="notEqual">
      <formula>"erledigt"</formula>
    </cfRule>
  </conditionalFormatting>
  <conditionalFormatting sqref="N28">
    <cfRule type="cellIs" dxfId="17" priority="19" operator="equal">
      <formula>"offen"</formula>
    </cfRule>
    <cfRule type="cellIs" dxfId="16" priority="20" operator="equal">
      <formula>"erledigt"</formula>
    </cfRule>
  </conditionalFormatting>
  <conditionalFormatting sqref="N28">
    <cfRule type="cellIs" dxfId="15" priority="21" operator="notEqual">
      <formula>"erledigt"</formula>
    </cfRule>
  </conditionalFormatting>
  <conditionalFormatting sqref="N51">
    <cfRule type="cellIs" dxfId="14" priority="13" operator="equal">
      <formula>"offen"</formula>
    </cfRule>
    <cfRule type="cellIs" dxfId="13" priority="14" operator="equal">
      <formula>"erledigt"</formula>
    </cfRule>
  </conditionalFormatting>
  <conditionalFormatting sqref="N51">
    <cfRule type="cellIs" dxfId="12" priority="15" operator="notEqual">
      <formula>"erledigt"</formula>
    </cfRule>
  </conditionalFormatting>
  <conditionalFormatting sqref="E28">
    <cfRule type="cellIs" dxfId="11" priority="10" operator="equal">
      <formula>"offen"</formula>
    </cfRule>
    <cfRule type="cellIs" dxfId="10" priority="11" operator="equal">
      <formula>"erledigt"</formula>
    </cfRule>
  </conditionalFormatting>
  <conditionalFormatting sqref="E28">
    <cfRule type="cellIs" dxfId="9" priority="12" operator="notEqual">
      <formula>"erledigt"</formula>
    </cfRule>
  </conditionalFormatting>
  <conditionalFormatting sqref="E41">
    <cfRule type="cellIs" dxfId="8" priority="7" operator="equal">
      <formula>"offen"</formula>
    </cfRule>
    <cfRule type="cellIs" dxfId="7" priority="8" operator="equal">
      <formula>"erledigt"</formula>
    </cfRule>
  </conditionalFormatting>
  <conditionalFormatting sqref="E41">
    <cfRule type="cellIs" dxfId="6" priority="9" operator="notEqual">
      <formula>"erledigt"</formula>
    </cfRule>
  </conditionalFormatting>
  <conditionalFormatting sqref="E51">
    <cfRule type="cellIs" dxfId="5" priority="4" operator="equal">
      <formula>"offen"</formula>
    </cfRule>
    <cfRule type="cellIs" dxfId="4" priority="5" operator="equal">
      <formula>"erledigt"</formula>
    </cfRule>
  </conditionalFormatting>
  <conditionalFormatting sqref="E51">
    <cfRule type="cellIs" dxfId="3" priority="6" operator="notEqual">
      <formula>"erledigt"</formula>
    </cfRule>
  </conditionalFormatting>
  <conditionalFormatting sqref="N16">
    <cfRule type="cellIs" dxfId="2" priority="1" operator="equal">
      <formula>"offen"</formula>
    </cfRule>
    <cfRule type="cellIs" dxfId="1" priority="2" operator="equal">
      <formula>"erledigt"</formula>
    </cfRule>
  </conditionalFormatting>
  <conditionalFormatting sqref="N16">
    <cfRule type="cellIs" dxfId="0" priority="3" operator="notEqual">
      <formula>"erledigt"</formula>
    </cfRule>
  </conditionalFormatting>
  <pageMargins left="0.75" right="0.75" top="1" bottom="1" header="0.5" footer="0.5"/>
  <pageSetup paperSize="9" scale="42" orientation="portrait"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error="Ungültige Eingabe. _x000d_Bitte nur Werte von 4.0 - 6.0 oder Pass eingeben. _x000d_Nichtbestanden Leistungen nicht benoten.">
          <x14:formula1>
            <xm:f>Tabelle1!$C$10:$C$31</xm:f>
          </x14:formula1>
          <xm:sqref>D20:D25 M9:M13 D9:D13 D32:D38 M20:M25 M32:M38</xm:sqref>
        </x14:dataValidation>
        <x14:dataValidation type="list" allowBlank="1" showInputMessage="1" showErrorMessage="1">
          <x14:formula1>
            <xm:f>Tabelle1!$C$11:$C$31</xm:f>
          </x14:formula1>
          <xm:sqref>D54</xm:sqref>
        </x14:dataValidation>
        <x14:dataValidation type="list" allowBlank="1" showInputMessage="1" showErrorMessage="1" error="Ungültige Eingabe ">
          <x14:formula1>
            <xm:f>Tabelle1!$C$10:$C$31</xm:f>
          </x14:formula1>
          <xm:sqref>D45:D48 M45:M48</xm:sqref>
        </x14:dataValidation>
        <x14:dataValidation type="list" showInputMessage="1" showErrorMessage="1">
          <x14:formula1>
            <xm:f>Tabelle1!$G$10:$G$13</xm:f>
          </x14:formula1>
          <xm:sqref>M7:R7</xm:sqref>
        </x14:dataValidation>
        <x14:dataValidation type="list" allowBlank="1" showInputMessage="1" showErrorMessage="1">
          <x14:formula1>
            <xm:f>Tabelle1!$G$10:$G$13</xm:f>
          </x14:formula1>
          <xm:sqref>D3:K3</xm:sqref>
        </x14:dataValidation>
        <x14:dataValidation type="list" showInputMessage="1" showErrorMessage="1">
          <x14:formula1>
            <xm:f>Tabelle1!G10:G13</xm:f>
          </x14:formula1>
          <xm:sqref>D7:I7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election activeCell="D4" sqref="D4:K5"/>
    </sheetView>
  </sheetViews>
  <sheetFormatPr baseColWidth="10" defaultRowHeight="1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G31"/>
  <sheetViews>
    <sheetView showRuler="0" workbookViewId="0">
      <selection activeCell="G24" sqref="G24"/>
    </sheetView>
  </sheetViews>
  <sheetFormatPr baseColWidth="10" defaultRowHeight="16"/>
  <cols>
    <col min="7" max="7" width="25.5" bestFit="1" customWidth="1"/>
  </cols>
  <sheetData>
    <row r="9" spans="3:7">
      <c r="C9" t="s">
        <v>6</v>
      </c>
    </row>
    <row r="10" spans="3:7">
      <c r="C10" t="s">
        <v>2</v>
      </c>
      <c r="G10" t="s">
        <v>7</v>
      </c>
    </row>
    <row r="11" spans="3:7">
      <c r="C11" s="74">
        <v>4</v>
      </c>
      <c r="G11" t="s">
        <v>36</v>
      </c>
    </row>
    <row r="12" spans="3:7">
      <c r="C12" s="74">
        <v>4.0999999999999996</v>
      </c>
      <c r="G12" t="s">
        <v>37</v>
      </c>
    </row>
    <row r="13" spans="3:7">
      <c r="C13" s="74">
        <v>4.2</v>
      </c>
      <c r="G13" t="s">
        <v>30</v>
      </c>
    </row>
    <row r="14" spans="3:7">
      <c r="C14" s="74">
        <v>4.3</v>
      </c>
    </row>
    <row r="15" spans="3:7">
      <c r="C15" s="74">
        <v>4.4000000000000004</v>
      </c>
    </row>
    <row r="16" spans="3:7">
      <c r="C16" s="74">
        <v>4.5</v>
      </c>
    </row>
    <row r="17" spans="3:3">
      <c r="C17" s="74">
        <v>4.5999999999999996</v>
      </c>
    </row>
    <row r="18" spans="3:3">
      <c r="C18" s="74">
        <v>4.7</v>
      </c>
    </row>
    <row r="19" spans="3:3">
      <c r="C19" s="74">
        <v>4.8</v>
      </c>
    </row>
    <row r="20" spans="3:3">
      <c r="C20" s="74">
        <v>4.9000000000000004</v>
      </c>
    </row>
    <row r="21" spans="3:3">
      <c r="C21" s="74">
        <v>5</v>
      </c>
    </row>
    <row r="22" spans="3:3">
      <c r="C22" s="74">
        <v>5.0999999999999996</v>
      </c>
    </row>
    <row r="23" spans="3:3">
      <c r="C23" s="74">
        <v>5.2</v>
      </c>
    </row>
    <row r="24" spans="3:3">
      <c r="C24" s="74">
        <v>5.3</v>
      </c>
    </row>
    <row r="25" spans="3:3">
      <c r="C25" s="74">
        <v>5.4</v>
      </c>
    </row>
    <row r="26" spans="3:3">
      <c r="C26" s="74">
        <v>5.5</v>
      </c>
    </row>
    <row r="27" spans="3:3">
      <c r="C27" s="74">
        <v>5.6</v>
      </c>
    </row>
    <row r="28" spans="3:3">
      <c r="C28" s="74">
        <v>5.7</v>
      </c>
    </row>
    <row r="29" spans="3:3">
      <c r="C29" s="74">
        <v>5.8</v>
      </c>
    </row>
    <row r="30" spans="3:3">
      <c r="C30" s="74">
        <v>5.9</v>
      </c>
    </row>
    <row r="31" spans="3:3">
      <c r="C31" s="74">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READ ME</vt:lpstr>
      <vt:lpstr>SFP</vt:lpstr>
      <vt:lpstr>Tabelle2</vt:lpstr>
      <vt:lpstr>Tabelle1</vt:lpstr>
      <vt:lpstr>SFP!Druckbereich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Frei</dc:creator>
  <cp:keywords/>
  <dc:description/>
  <cp:lastModifiedBy>Vera Frei</cp:lastModifiedBy>
  <cp:lastPrinted>2017-02-15T09:28:58Z</cp:lastPrinted>
  <dcterms:created xsi:type="dcterms:W3CDTF">2015-01-15T11:09:07Z</dcterms:created>
  <dcterms:modified xsi:type="dcterms:W3CDTF">2018-03-08T08:16:39Z</dcterms:modified>
  <cp:category/>
</cp:coreProperties>
</file>